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JL_COVID\ESTATISTICAS SITE\2025\CONSUMO\"/>
    </mc:Choice>
  </mc:AlternateContent>
  <xr:revisionPtr revIDLastSave="0" documentId="8_{5669B983-0A69-40A7-92BB-69CC206F1D7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1" l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AD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9" i="1"/>
  <c r="AB30" i="1"/>
  <c r="AB7" i="1"/>
  <c r="M29" i="1"/>
  <c r="N29" i="1"/>
  <c r="O29" i="1"/>
  <c r="P29" i="1"/>
  <c r="P56" i="1" s="1"/>
  <c r="Q29" i="1"/>
  <c r="R29" i="1"/>
  <c r="S29" i="1"/>
  <c r="T29" i="1"/>
  <c r="T56" i="1" s="1"/>
  <c r="U29" i="1"/>
  <c r="V29" i="1"/>
  <c r="W29" i="1"/>
  <c r="W56" i="1" s="1"/>
  <c r="X29" i="1"/>
  <c r="Y29" i="1"/>
  <c r="Z29" i="1"/>
  <c r="AD30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W34" i="1"/>
  <c r="L34" i="1"/>
  <c r="K34" i="1"/>
  <c r="D34" i="1"/>
  <c r="C34" i="1"/>
  <c r="U56" i="1"/>
  <c r="V56" i="1"/>
  <c r="X56" i="1"/>
  <c r="Z56" i="1"/>
  <c r="C29" i="1"/>
  <c r="C56" i="1" s="1"/>
  <c r="D29" i="1"/>
  <c r="D56" i="1" s="1"/>
  <c r="E29" i="1"/>
  <c r="E56" i="1" s="1"/>
  <c r="F29" i="1"/>
  <c r="F56" i="1" s="1"/>
  <c r="B29" i="1"/>
  <c r="B56" i="1" s="1"/>
  <c r="G29" i="1"/>
  <c r="G56" i="1" s="1"/>
  <c r="H29" i="1"/>
  <c r="H56" i="1" s="1"/>
  <c r="I29" i="1"/>
  <c r="I56" i="1" s="1"/>
  <c r="J29" i="1"/>
  <c r="J56" i="1" s="1"/>
  <c r="K29" i="1"/>
  <c r="K56" i="1" s="1"/>
  <c r="L29" i="1"/>
  <c r="L56" i="1" s="1"/>
  <c r="M56" i="1"/>
  <c r="N56" i="1"/>
  <c r="O56" i="1"/>
  <c r="Q56" i="1"/>
  <c r="R56" i="1"/>
  <c r="S56" i="1"/>
  <c r="AD29" i="1" l="1"/>
  <c r="W57" i="1"/>
  <c r="F34" i="1"/>
  <c r="F57" i="1" s="1"/>
  <c r="N34" i="1"/>
  <c r="N57" i="1" s="1"/>
  <c r="V34" i="1"/>
  <c r="V57" i="1" s="1"/>
  <c r="G34" i="1"/>
  <c r="G57" i="1" s="1"/>
  <c r="O34" i="1"/>
  <c r="O57" i="1" s="1"/>
  <c r="X34" i="1"/>
  <c r="X57" i="1" s="1"/>
  <c r="H34" i="1"/>
  <c r="H57" i="1" s="1"/>
  <c r="P34" i="1"/>
  <c r="P57" i="1" s="1"/>
  <c r="Z34" i="1"/>
  <c r="Z57" i="1" s="1"/>
  <c r="I34" i="1"/>
  <c r="I57" i="1" s="1"/>
  <c r="Q34" i="1"/>
  <c r="Q57" i="1" s="1"/>
  <c r="B34" i="1"/>
  <c r="B57" i="1" s="1"/>
  <c r="J34" i="1"/>
  <c r="J57" i="1" s="1"/>
  <c r="R34" i="1"/>
  <c r="R57" i="1" s="1"/>
  <c r="S34" i="1"/>
  <c r="S57" i="1" s="1"/>
  <c r="T34" i="1"/>
  <c r="T57" i="1" s="1"/>
  <c r="E34" i="1"/>
  <c r="E57" i="1" s="1"/>
  <c r="M34" i="1"/>
  <c r="M57" i="1" s="1"/>
  <c r="U34" i="1"/>
  <c r="U57" i="1" s="1"/>
  <c r="C57" i="1"/>
  <c r="K57" i="1"/>
  <c r="L57" i="1"/>
  <c r="D57" i="1"/>
  <c r="Y57" i="1" l="1"/>
</calcChain>
</file>

<file path=xl/sharedStrings.xml><?xml version="1.0" encoding="utf-8"?>
<sst xmlns="http://schemas.openxmlformats.org/spreadsheetml/2006/main" count="63" uniqueCount="36">
  <si>
    <t>França</t>
  </si>
  <si>
    <t>Itália</t>
  </si>
  <si>
    <t>Estados Unidos</t>
  </si>
  <si>
    <t>Alemanha</t>
  </si>
  <si>
    <t>China</t>
  </si>
  <si>
    <t>Reino Unido</t>
  </si>
  <si>
    <t xml:space="preserve">Argentina </t>
  </si>
  <si>
    <t xml:space="preserve">Espanha </t>
  </si>
  <si>
    <t>Austrália</t>
  </si>
  <si>
    <t>Canadá</t>
  </si>
  <si>
    <t>África do Sul</t>
  </si>
  <si>
    <t>Roménia</t>
  </si>
  <si>
    <t>Outros</t>
  </si>
  <si>
    <t>Total</t>
  </si>
  <si>
    <t>País / Ano</t>
  </si>
  <si>
    <t>milhões hl</t>
  </si>
  <si>
    <t>Brasil</t>
  </si>
  <si>
    <t>Japão</t>
  </si>
  <si>
    <t>Rússia</t>
  </si>
  <si>
    <t>Suiça</t>
  </si>
  <si>
    <t>Bélgica</t>
  </si>
  <si>
    <t>Austria</t>
  </si>
  <si>
    <t>Republica Checa</t>
  </si>
  <si>
    <t>Suécia</t>
  </si>
  <si>
    <t>** Dados Preliminares</t>
  </si>
  <si>
    <t>* Dados Provisórios</t>
  </si>
  <si>
    <r>
      <t xml:space="preserve">Portugal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</si>
  <si>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vertAlign val="superscript"/>
        <sz val="11"/>
        <rFont val="Calibri"/>
        <family val="2"/>
        <scheme val="minor"/>
      </rPr>
      <t xml:space="preserve">(1)  </t>
    </r>
    <r>
      <rPr>
        <sz val="11"/>
        <rFont val="Calibri"/>
        <family val="2"/>
        <scheme val="minor"/>
      </rPr>
      <t>Consumo total, incluindo o consumo turístico</t>
    </r>
  </si>
  <si>
    <t>2022 *</t>
  </si>
  <si>
    <t>Países Baixos</t>
  </si>
  <si>
    <t>Evolução do Consumo Mundial de Vinho - Série 2000 a 2023</t>
  </si>
  <si>
    <t>Fonte: OIV</t>
  </si>
  <si>
    <t>2024**</t>
  </si>
  <si>
    <t>2023*</t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</si>
  <si>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2024-2023</t>
    </r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</si>
  <si>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2024-2000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</si>
</sst>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7">
    <font>
      <sz val="10"/>
      <name val="Arial"/>
    </font>
    <font>
      <sz val="8"/>
      <name val="Arial"/>
      <family val="2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1"/>
      <charset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hair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hair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hair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hair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/>
      <right style="medium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165" fontId="6" fillId="0" borderId="7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6" fillId="0" borderId="9" xfId="0" applyFont="1" applyBorder="1"/>
    <xf numFmtId="165" fontId="6" fillId="0" borderId="10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11" fillId="3" borderId="9" xfId="0" applyFont="1" applyFill="1" applyBorder="1"/>
    <xf numFmtId="0" fontId="5" fillId="2" borderId="12" xfId="0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0" fontId="6" fillId="0" borderId="15" xfId="0" applyFont="1" applyBorder="1"/>
    <xf numFmtId="165" fontId="6" fillId="0" borderId="16" xfId="0" applyNumberFormat="1" applyFont="1" applyBorder="1" applyAlignment="1">
      <alignment horizontal="center"/>
    </xf>
    <xf numFmtId="0" fontId="5" fillId="0" borderId="0" xfId="0" applyFont="1"/>
    <xf numFmtId="164" fontId="6" fillId="0" borderId="8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4" fillId="0" borderId="17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164" fontId="14" fillId="2" borderId="18" xfId="0" applyNumberFormat="1" applyFont="1" applyFill="1" applyBorder="1" applyAlignment="1">
      <alignment horizontal="center" vertical="center" wrapText="1"/>
    </xf>
    <xf numFmtId="0" fontId="6" fillId="0" borderId="21" xfId="0" applyFont="1" applyBorder="1"/>
    <xf numFmtId="165" fontId="6" fillId="0" borderId="22" xfId="0" applyNumberFormat="1" applyFont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/>
    </xf>
    <xf numFmtId="3" fontId="5" fillId="2" borderId="24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0" fillId="0" borderId="17" xfId="0" applyBorder="1"/>
    <xf numFmtId="164" fontId="6" fillId="0" borderId="7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5" fillId="2" borderId="13" xfId="0" applyNumberFormat="1" applyFont="1" applyFill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/>
    </xf>
    <xf numFmtId="165" fontId="6" fillId="0" borderId="26" xfId="0" applyNumberFormat="1" applyFont="1" applyBorder="1" applyAlignment="1">
      <alignment horizontal="center"/>
    </xf>
    <xf numFmtId="164" fontId="6" fillId="0" borderId="0" xfId="0" applyNumberFormat="1" applyFont="1"/>
    <xf numFmtId="0" fontId="5" fillId="0" borderId="0" xfId="0" applyFont="1" applyAlignment="1">
      <alignment horizontal="center" vertical="center"/>
    </xf>
    <xf numFmtId="164" fontId="4" fillId="0" borderId="27" xfId="0" applyNumberFormat="1" applyFont="1" applyBorder="1"/>
    <xf numFmtId="165" fontId="6" fillId="0" borderId="25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164" fontId="12" fillId="2" borderId="17" xfId="0" applyNumberFormat="1" applyFont="1" applyFill="1" applyBorder="1"/>
    <xf numFmtId="0" fontId="13" fillId="0" borderId="0" xfId="0" applyFont="1"/>
    <xf numFmtId="164" fontId="6" fillId="0" borderId="29" xfId="0" applyNumberFormat="1" applyFont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164" fontId="6" fillId="3" borderId="30" xfId="0" applyNumberFormat="1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/>
    </xf>
    <xf numFmtId="165" fontId="6" fillId="0" borderId="28" xfId="0" applyNumberFormat="1" applyFont="1" applyBorder="1" applyAlignment="1">
      <alignment horizontal="center"/>
    </xf>
    <xf numFmtId="0" fontId="0" fillId="0" borderId="0" xfId="0" applyFill="1"/>
    <xf numFmtId="0" fontId="11" fillId="4" borderId="9" xfId="0" applyFont="1" applyFill="1" applyBorder="1"/>
    <xf numFmtId="165" fontId="11" fillId="4" borderId="10" xfId="0" applyNumberFormat="1" applyFont="1" applyFill="1" applyBorder="1" applyAlignment="1">
      <alignment horizontal="center"/>
    </xf>
    <xf numFmtId="165" fontId="11" fillId="4" borderId="11" xfId="0" applyNumberFormat="1" applyFont="1" applyFill="1" applyBorder="1" applyAlignment="1">
      <alignment horizontal="center"/>
    </xf>
    <xf numFmtId="165" fontId="11" fillId="4" borderId="30" xfId="0" applyNumberFormat="1" applyFont="1" applyFill="1" applyBorder="1" applyAlignment="1">
      <alignment horizontal="center"/>
    </xf>
    <xf numFmtId="164" fontId="4" fillId="4" borderId="27" xfId="0" applyNumberFormat="1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262891</xdr:colOff>
      <xdr:row>3</xdr:row>
      <xdr:rowOff>733</xdr:rowOff>
    </xdr:to>
    <xdr:pic>
      <xdr:nvPicPr>
        <xdr:cNvPr id="1072" name="Imagem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962150" cy="90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71"/>
  <sheetViews>
    <sheetView showGridLines="0" tabSelected="1" zoomScaleNormal="100" workbookViewId="0">
      <pane xSplit="1" ySplit="6" topLeftCell="M13" activePane="bottomRight" state="frozen"/>
      <selection pane="topRight" activeCell="B1" sqref="B1"/>
      <selection pane="bottomLeft" activeCell="A7" sqref="A7"/>
      <selection pane="bottomRight" activeCell="AA13" sqref="AA13"/>
    </sheetView>
  </sheetViews>
  <sheetFormatPr defaultRowHeight="15"/>
  <cols>
    <col min="1" max="1" width="25.5703125" style="2" customWidth="1"/>
    <col min="2" max="11" width="9.140625" style="2" customWidth="1"/>
    <col min="12" max="12" width="9.140625" style="1" customWidth="1"/>
    <col min="13" max="26" width="9.7109375" style="2" customWidth="1"/>
    <col min="27" max="27" width="3" customWidth="1"/>
    <col min="28" max="28" width="11.140625" customWidth="1"/>
    <col min="29" max="29" width="3" customWidth="1"/>
    <col min="30" max="30" width="11.140625" style="2" customWidth="1"/>
    <col min="31" max="16384" width="9.140625" style="2"/>
  </cols>
  <sheetData>
    <row r="2" spans="1:30" ht="58.5" customHeight="1">
      <c r="C2" s="60" t="s">
        <v>30</v>
      </c>
      <c r="D2" s="60"/>
      <c r="E2" s="60"/>
      <c r="F2" s="60"/>
      <c r="G2" s="60"/>
      <c r="H2" s="60"/>
      <c r="I2" s="60"/>
      <c r="J2" s="60"/>
      <c r="K2" s="6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30" ht="12.75" customHeight="1">
      <c r="C3" s="6"/>
      <c r="D3" s="6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30" ht="27.75" customHeight="1">
      <c r="Z4" s="7" t="s">
        <v>15</v>
      </c>
    </row>
    <row r="5" spans="1:30" ht="9" customHeight="1" thickBot="1">
      <c r="A5" s="1"/>
      <c r="D5" s="3"/>
      <c r="E5" s="3"/>
      <c r="F5" s="3"/>
      <c r="H5" s="3"/>
      <c r="J5" s="3"/>
      <c r="L5" s="4"/>
    </row>
    <row r="6" spans="1:30" ht="31.5" customHeight="1" thickBot="1">
      <c r="A6" s="8" t="s">
        <v>14</v>
      </c>
      <c r="B6" s="9">
        <v>2000</v>
      </c>
      <c r="C6" s="10">
        <v>2001</v>
      </c>
      <c r="D6" s="10">
        <v>2002</v>
      </c>
      <c r="E6" s="10">
        <v>2003</v>
      </c>
      <c r="F6" s="10">
        <v>2004</v>
      </c>
      <c r="G6" s="10">
        <v>2005</v>
      </c>
      <c r="H6" s="10">
        <v>2006</v>
      </c>
      <c r="I6" s="10">
        <v>2007</v>
      </c>
      <c r="J6" s="10">
        <v>2008</v>
      </c>
      <c r="K6" s="10">
        <v>2009</v>
      </c>
      <c r="L6" s="10">
        <v>2010</v>
      </c>
      <c r="M6" s="10">
        <v>2011</v>
      </c>
      <c r="N6" s="10">
        <v>2012</v>
      </c>
      <c r="O6" s="10">
        <v>2013</v>
      </c>
      <c r="P6" s="10">
        <v>2014</v>
      </c>
      <c r="Q6" s="10">
        <v>2015</v>
      </c>
      <c r="R6" s="10">
        <v>2016</v>
      </c>
      <c r="S6" s="28">
        <v>2017</v>
      </c>
      <c r="T6" s="28">
        <v>2018</v>
      </c>
      <c r="U6" s="28">
        <v>2019</v>
      </c>
      <c r="V6" s="28">
        <v>2020</v>
      </c>
      <c r="W6" s="28">
        <v>2021</v>
      </c>
      <c r="X6" s="10">
        <v>2022</v>
      </c>
      <c r="Y6" s="61" t="s">
        <v>33</v>
      </c>
      <c r="Z6" s="34" t="s">
        <v>32</v>
      </c>
      <c r="AA6" s="40"/>
      <c r="AB6" s="30" t="s">
        <v>34</v>
      </c>
      <c r="AC6" s="23"/>
      <c r="AD6" s="30" t="s">
        <v>35</v>
      </c>
    </row>
    <row r="7" spans="1:30" ht="21.95" customHeight="1">
      <c r="A7" s="11" t="s">
        <v>2</v>
      </c>
      <c r="B7" s="12">
        <v>21.2</v>
      </c>
      <c r="C7" s="13">
        <v>21.25</v>
      </c>
      <c r="D7" s="13">
        <v>22.538</v>
      </c>
      <c r="E7" s="13">
        <v>23.800999999999998</v>
      </c>
      <c r="F7" s="13">
        <v>24.75</v>
      </c>
      <c r="G7" s="13">
        <v>25.85</v>
      </c>
      <c r="H7" s="13">
        <v>26.7</v>
      </c>
      <c r="I7" s="13">
        <v>27.85</v>
      </c>
      <c r="J7" s="13">
        <v>27.7</v>
      </c>
      <c r="K7" s="13">
        <v>27.25</v>
      </c>
      <c r="L7" s="13">
        <v>27.6</v>
      </c>
      <c r="M7" s="13">
        <v>28.3</v>
      </c>
      <c r="N7" s="13">
        <v>29.2</v>
      </c>
      <c r="O7" s="13">
        <v>30.8</v>
      </c>
      <c r="P7" s="13">
        <v>30.6</v>
      </c>
      <c r="Q7" s="13">
        <v>30.9</v>
      </c>
      <c r="R7" s="13">
        <v>31.3</v>
      </c>
      <c r="S7" s="13">
        <v>31.5</v>
      </c>
      <c r="T7" s="13">
        <v>33.700000000000003</v>
      </c>
      <c r="U7" s="13">
        <v>35.6</v>
      </c>
      <c r="V7" s="13">
        <v>34.1</v>
      </c>
      <c r="W7" s="13">
        <v>34.299999999999997</v>
      </c>
      <c r="X7" s="13">
        <v>35.5</v>
      </c>
      <c r="Y7" s="63">
        <v>35.4</v>
      </c>
      <c r="Z7" s="35">
        <v>33.299999999999997</v>
      </c>
      <c r="AB7" s="27">
        <f>(Z7-Y7)/Y7</f>
        <v>-5.9322033898305128E-2</v>
      </c>
      <c r="AD7" s="27">
        <f>(Z7-B7)/B7</f>
        <v>0.570754716981132</v>
      </c>
    </row>
    <row r="8" spans="1:30" ht="21.95" customHeight="1">
      <c r="A8" s="14" t="s">
        <v>0</v>
      </c>
      <c r="B8" s="15">
        <v>34.5</v>
      </c>
      <c r="C8" s="16">
        <v>33.918999999999997</v>
      </c>
      <c r="D8" s="16">
        <v>34.82</v>
      </c>
      <c r="E8" s="16">
        <v>34.081000000000003</v>
      </c>
      <c r="F8" s="16">
        <v>33.218000000000004</v>
      </c>
      <c r="G8" s="16">
        <v>33.53</v>
      </c>
      <c r="H8" s="16">
        <v>33.003</v>
      </c>
      <c r="I8" s="16">
        <v>32.168999999999997</v>
      </c>
      <c r="J8" s="16">
        <v>30.8</v>
      </c>
      <c r="K8" s="16">
        <v>30.215</v>
      </c>
      <c r="L8" s="16">
        <v>29.271999999999998</v>
      </c>
      <c r="M8" s="16">
        <v>28.3</v>
      </c>
      <c r="N8" s="16">
        <v>28</v>
      </c>
      <c r="O8" s="16">
        <v>27.8</v>
      </c>
      <c r="P8" s="16">
        <v>27.5</v>
      </c>
      <c r="Q8" s="16">
        <v>27.3</v>
      </c>
      <c r="R8" s="16">
        <v>27.1</v>
      </c>
      <c r="S8" s="16">
        <v>27</v>
      </c>
      <c r="T8" s="16">
        <v>26</v>
      </c>
      <c r="U8" s="16">
        <v>24.7</v>
      </c>
      <c r="V8" s="16">
        <v>23.2</v>
      </c>
      <c r="W8" s="16">
        <v>24.6</v>
      </c>
      <c r="X8" s="16">
        <v>24.4</v>
      </c>
      <c r="Y8" s="16">
        <v>23.8</v>
      </c>
      <c r="Z8" s="62">
        <v>23</v>
      </c>
      <c r="AB8" s="48">
        <f t="shared" ref="AB8:AB30" si="0">(Z8-Y8)/Y8</f>
        <v>-3.3613445378151287E-2</v>
      </c>
      <c r="AD8" s="48">
        <f t="shared" ref="AD8:AD29" si="1">(Z8-B8)/B8</f>
        <v>-0.33333333333333331</v>
      </c>
    </row>
    <row r="9" spans="1:30" ht="21.95" customHeight="1">
      <c r="A9" s="14" t="s">
        <v>1</v>
      </c>
      <c r="B9" s="15">
        <v>30.8</v>
      </c>
      <c r="C9" s="16">
        <v>30.15</v>
      </c>
      <c r="D9" s="16">
        <v>27.709</v>
      </c>
      <c r="E9" s="16">
        <v>29.343</v>
      </c>
      <c r="F9" s="16">
        <v>28.3</v>
      </c>
      <c r="G9" s="16">
        <v>27.015999999999998</v>
      </c>
      <c r="H9" s="16">
        <v>27.332000000000001</v>
      </c>
      <c r="I9" s="16">
        <v>26.7</v>
      </c>
      <c r="J9" s="16">
        <v>26.166</v>
      </c>
      <c r="K9" s="16">
        <v>24.1</v>
      </c>
      <c r="L9" s="16">
        <v>24.623999999999999</v>
      </c>
      <c r="M9" s="16">
        <v>23.1</v>
      </c>
      <c r="N9" s="16">
        <v>22.6</v>
      </c>
      <c r="O9" s="16">
        <v>20.8</v>
      </c>
      <c r="P9" s="16">
        <v>19.5</v>
      </c>
      <c r="Q9" s="16">
        <v>21.4</v>
      </c>
      <c r="R9" s="16">
        <v>22.4</v>
      </c>
      <c r="S9" s="16">
        <v>22.6</v>
      </c>
      <c r="T9" s="16">
        <v>22.4</v>
      </c>
      <c r="U9" s="16">
        <v>22.6</v>
      </c>
      <c r="V9" s="16">
        <v>24.2</v>
      </c>
      <c r="W9" s="16">
        <v>24.2</v>
      </c>
      <c r="X9" s="16">
        <v>22.4</v>
      </c>
      <c r="Y9" s="16">
        <v>22.3</v>
      </c>
      <c r="Z9" s="62">
        <v>22.3</v>
      </c>
      <c r="AB9" s="48">
        <f t="shared" si="0"/>
        <v>0</v>
      </c>
      <c r="AD9" s="48">
        <f t="shared" si="1"/>
        <v>-0.27597402597402598</v>
      </c>
    </row>
    <row r="10" spans="1:30" ht="21.95" customHeight="1">
      <c r="A10" s="14" t="s">
        <v>3</v>
      </c>
      <c r="B10" s="15">
        <v>20.149999999999999</v>
      </c>
      <c r="C10" s="16">
        <v>20.044</v>
      </c>
      <c r="D10" s="16">
        <v>20.271999999999998</v>
      </c>
      <c r="E10" s="16">
        <v>19.734999999999999</v>
      </c>
      <c r="F10" s="16">
        <v>19.844999999999999</v>
      </c>
      <c r="G10" s="16">
        <v>19.847999999999999</v>
      </c>
      <c r="H10" s="16">
        <v>20.21</v>
      </c>
      <c r="I10" s="16">
        <v>20.782</v>
      </c>
      <c r="J10" s="16">
        <v>20.747</v>
      </c>
      <c r="K10" s="16">
        <v>20.224</v>
      </c>
      <c r="L10" s="16">
        <v>20.2</v>
      </c>
      <c r="M10" s="16">
        <v>19.7</v>
      </c>
      <c r="N10" s="16">
        <v>20.3</v>
      </c>
      <c r="O10" s="16">
        <v>20.399999999999999</v>
      </c>
      <c r="P10" s="16">
        <v>20.3</v>
      </c>
      <c r="Q10" s="16">
        <v>20.5</v>
      </c>
      <c r="R10" s="16">
        <v>20.2</v>
      </c>
      <c r="S10" s="16">
        <v>19.3</v>
      </c>
      <c r="T10" s="16">
        <v>19.7</v>
      </c>
      <c r="U10" s="16">
        <v>19.5</v>
      </c>
      <c r="V10" s="16">
        <v>19.8</v>
      </c>
      <c r="W10" s="16">
        <v>19.899999999999999</v>
      </c>
      <c r="X10" s="16">
        <v>19.399999999999999</v>
      </c>
      <c r="Y10" s="63">
        <v>18.399999999999999</v>
      </c>
      <c r="Z10" s="35">
        <v>17.8</v>
      </c>
      <c r="AB10" s="48">
        <f t="shared" si="0"/>
        <v>-3.2608695652173801E-2</v>
      </c>
      <c r="AD10" s="48">
        <f t="shared" si="1"/>
        <v>-0.11662531017369718</v>
      </c>
    </row>
    <row r="11" spans="1:30" ht="21.95" customHeight="1">
      <c r="A11" s="14" t="s">
        <v>5</v>
      </c>
      <c r="B11" s="15">
        <v>9.6959999999999997</v>
      </c>
      <c r="C11" s="16">
        <v>10.336</v>
      </c>
      <c r="D11" s="16">
        <v>11.222</v>
      </c>
      <c r="E11" s="16">
        <v>11.584</v>
      </c>
      <c r="F11" s="16">
        <v>12.742000000000001</v>
      </c>
      <c r="G11" s="16">
        <v>13.143000000000001</v>
      </c>
      <c r="H11" s="16">
        <v>12.672000000000001</v>
      </c>
      <c r="I11" s="16">
        <v>13.702</v>
      </c>
      <c r="J11" s="16">
        <v>13.483000000000001</v>
      </c>
      <c r="K11" s="16">
        <v>12.68</v>
      </c>
      <c r="L11" s="16">
        <v>12.9</v>
      </c>
      <c r="M11" s="16">
        <v>12.9</v>
      </c>
      <c r="N11" s="16">
        <v>12.8</v>
      </c>
      <c r="O11" s="16">
        <v>12.7</v>
      </c>
      <c r="P11" s="16">
        <v>12.6</v>
      </c>
      <c r="Q11" s="16">
        <v>12.8</v>
      </c>
      <c r="R11" s="16">
        <v>12.9</v>
      </c>
      <c r="S11" s="16">
        <v>13.1</v>
      </c>
      <c r="T11" s="16">
        <v>12.9</v>
      </c>
      <c r="U11" s="16">
        <v>12.6</v>
      </c>
      <c r="V11" s="16">
        <v>13.7</v>
      </c>
      <c r="W11" s="16">
        <v>13.9</v>
      </c>
      <c r="X11" s="16">
        <v>13.1</v>
      </c>
      <c r="Y11" s="16">
        <v>12.8</v>
      </c>
      <c r="Z11" s="62">
        <v>12.6</v>
      </c>
      <c r="AB11" s="48">
        <f t="shared" si="0"/>
        <v>-1.5625000000000083E-2</v>
      </c>
      <c r="AD11" s="48">
        <f t="shared" si="1"/>
        <v>0.29950495049504949</v>
      </c>
    </row>
    <row r="12" spans="1:30" ht="21.95" customHeight="1">
      <c r="A12" s="14" t="s">
        <v>7</v>
      </c>
      <c r="B12" s="15">
        <v>14.045999999999999</v>
      </c>
      <c r="C12" s="16">
        <v>14.238</v>
      </c>
      <c r="D12" s="16">
        <v>13.96</v>
      </c>
      <c r="E12" s="16">
        <v>13.798</v>
      </c>
      <c r="F12" s="16">
        <v>13.898</v>
      </c>
      <c r="G12" s="16">
        <v>13.686</v>
      </c>
      <c r="H12" s="16">
        <v>13.513999999999999</v>
      </c>
      <c r="I12" s="16">
        <v>13.1</v>
      </c>
      <c r="J12" s="16">
        <v>12.167999999999999</v>
      </c>
      <c r="K12" s="16">
        <v>11.271000000000001</v>
      </c>
      <c r="L12" s="16">
        <v>10.896000000000001</v>
      </c>
      <c r="M12" s="16">
        <v>10</v>
      </c>
      <c r="N12" s="16">
        <v>9.9</v>
      </c>
      <c r="O12" s="16">
        <v>9.8000000000000007</v>
      </c>
      <c r="P12" s="16">
        <v>9.8000000000000007</v>
      </c>
      <c r="Q12" s="16">
        <v>9.8000000000000007</v>
      </c>
      <c r="R12" s="16">
        <v>9.9</v>
      </c>
      <c r="S12" s="16">
        <v>10.5</v>
      </c>
      <c r="T12" s="16">
        <v>10.7</v>
      </c>
      <c r="U12" s="16">
        <v>10.199999999999999</v>
      </c>
      <c r="V12" s="16">
        <v>9.1999999999999993</v>
      </c>
      <c r="W12" s="16">
        <v>10.3</v>
      </c>
      <c r="X12" s="16">
        <v>9.6</v>
      </c>
      <c r="Y12" s="16">
        <v>9.8000000000000007</v>
      </c>
      <c r="Z12" s="62">
        <v>9.9</v>
      </c>
      <c r="AB12" s="48">
        <f t="shared" si="0"/>
        <v>1.0204081632653024E-2</v>
      </c>
      <c r="AD12" s="48">
        <f t="shared" si="1"/>
        <v>-0.29517300299017507</v>
      </c>
    </row>
    <row r="13" spans="1:30" ht="21.95" customHeight="1">
      <c r="A13" s="14" t="s">
        <v>18</v>
      </c>
      <c r="B13" s="15">
        <v>4.6989999999999998</v>
      </c>
      <c r="C13" s="16">
        <v>6.0670000000000002</v>
      </c>
      <c r="D13" s="16">
        <v>6.4039999999999999</v>
      </c>
      <c r="E13" s="16">
        <v>8.6820000000000004</v>
      </c>
      <c r="F13" s="16">
        <v>9.1590000000000007</v>
      </c>
      <c r="G13" s="16">
        <v>9.8089999999999993</v>
      </c>
      <c r="H13" s="16">
        <v>11.250999999999999</v>
      </c>
      <c r="I13" s="16">
        <v>12.69</v>
      </c>
      <c r="J13" s="16">
        <v>11.84</v>
      </c>
      <c r="K13" s="16">
        <v>10.368</v>
      </c>
      <c r="L13" s="16">
        <v>12.196999999999999</v>
      </c>
      <c r="M13" s="16">
        <v>12.2</v>
      </c>
      <c r="N13" s="16">
        <v>11.3</v>
      </c>
      <c r="O13" s="16">
        <v>10.4</v>
      </c>
      <c r="P13" s="16">
        <v>9.6</v>
      </c>
      <c r="Q13" s="16">
        <v>9.6999999999999993</v>
      </c>
      <c r="R13" s="16">
        <v>10.1</v>
      </c>
      <c r="S13" s="16">
        <v>10.4</v>
      </c>
      <c r="T13" s="16">
        <v>8.6</v>
      </c>
      <c r="U13" s="16">
        <v>8.1</v>
      </c>
      <c r="V13" s="16">
        <v>7.9</v>
      </c>
      <c r="W13" s="16">
        <v>8</v>
      </c>
      <c r="X13" s="16">
        <v>8.6999999999999993</v>
      </c>
      <c r="Y13" s="16">
        <v>8.6</v>
      </c>
      <c r="Z13" s="62">
        <v>8.1</v>
      </c>
      <c r="AA13" s="49"/>
      <c r="AB13" s="48">
        <f t="shared" si="0"/>
        <v>-5.8139534883720929E-2</v>
      </c>
      <c r="AD13" s="48">
        <f t="shared" si="1"/>
        <v>0.72377101510959774</v>
      </c>
    </row>
    <row r="14" spans="1:30" ht="21.95" customHeight="1">
      <c r="A14" s="14" t="s">
        <v>6</v>
      </c>
      <c r="B14" s="15">
        <v>12.491</v>
      </c>
      <c r="C14" s="16">
        <v>12.036</v>
      </c>
      <c r="D14" s="16">
        <v>11.988</v>
      </c>
      <c r="E14" s="16">
        <v>12.337999999999999</v>
      </c>
      <c r="F14" s="16">
        <v>11.113</v>
      </c>
      <c r="G14" s="16">
        <v>10.972</v>
      </c>
      <c r="H14" s="16">
        <v>11.103</v>
      </c>
      <c r="I14" s="16">
        <v>11.166</v>
      </c>
      <c r="J14" s="16">
        <v>10.677</v>
      </c>
      <c r="K14" s="16">
        <v>10.342000000000001</v>
      </c>
      <c r="L14" s="16">
        <v>9.7530000000000001</v>
      </c>
      <c r="M14" s="16">
        <v>9.8000000000000007</v>
      </c>
      <c r="N14" s="16">
        <v>10.1</v>
      </c>
      <c r="O14" s="16">
        <v>10.4</v>
      </c>
      <c r="P14" s="16">
        <v>9.9</v>
      </c>
      <c r="Q14" s="16">
        <v>10.3</v>
      </c>
      <c r="R14" s="16">
        <v>9.4</v>
      </c>
      <c r="S14" s="16">
        <v>8.9</v>
      </c>
      <c r="T14" s="16">
        <v>8.4</v>
      </c>
      <c r="U14" s="16">
        <v>8.5</v>
      </c>
      <c r="V14" s="16">
        <v>9.4</v>
      </c>
      <c r="W14" s="16">
        <v>8.4</v>
      </c>
      <c r="X14" s="16">
        <v>8.3000000000000007</v>
      </c>
      <c r="Y14" s="16">
        <v>7.8</v>
      </c>
      <c r="Z14" s="62">
        <v>7.7</v>
      </c>
      <c r="AB14" s="48">
        <f t="shared" si="0"/>
        <v>-1.2820512820512775E-2</v>
      </c>
      <c r="AD14" s="48">
        <f t="shared" si="1"/>
        <v>-0.38355616043551355</v>
      </c>
    </row>
    <row r="15" spans="1:30" ht="21.95" customHeight="1">
      <c r="A15" s="14" t="s">
        <v>4</v>
      </c>
      <c r="B15" s="15">
        <v>10.695</v>
      </c>
      <c r="C15" s="16">
        <v>10.952</v>
      </c>
      <c r="D15" s="16">
        <v>11.364000000000001</v>
      </c>
      <c r="E15" s="16">
        <v>11.993</v>
      </c>
      <c r="F15" s="16">
        <v>12.12</v>
      </c>
      <c r="G15" s="16">
        <v>12.305999999999999</v>
      </c>
      <c r="H15" s="16">
        <v>13.012</v>
      </c>
      <c r="I15" s="16">
        <v>13.884</v>
      </c>
      <c r="J15" s="16">
        <v>14.045999999999999</v>
      </c>
      <c r="K15" s="16">
        <v>14.513999999999999</v>
      </c>
      <c r="L15" s="16">
        <v>15.81</v>
      </c>
      <c r="M15" s="16">
        <v>16.3</v>
      </c>
      <c r="N15" s="16">
        <v>17.100000000000001</v>
      </c>
      <c r="O15" s="16">
        <v>16.5</v>
      </c>
      <c r="P15" s="16">
        <v>15.5</v>
      </c>
      <c r="Q15" s="16">
        <v>18.100000000000001</v>
      </c>
      <c r="R15" s="16">
        <v>19.2</v>
      </c>
      <c r="S15" s="16">
        <v>19.3</v>
      </c>
      <c r="T15" s="16">
        <v>17.600000000000001</v>
      </c>
      <c r="U15" s="16">
        <v>15</v>
      </c>
      <c r="V15" s="16">
        <v>12.4</v>
      </c>
      <c r="W15" s="16">
        <v>10.5</v>
      </c>
      <c r="X15" s="16">
        <v>9.1</v>
      </c>
      <c r="Y15" s="16">
        <v>6.8</v>
      </c>
      <c r="Z15" s="62">
        <v>5.5</v>
      </c>
      <c r="AB15" s="48">
        <f t="shared" si="0"/>
        <v>-0.19117647058823528</v>
      </c>
      <c r="AD15" s="48">
        <f t="shared" si="1"/>
        <v>-0.48574100046750818</v>
      </c>
    </row>
    <row r="16" spans="1:30" ht="21.95" customHeight="1">
      <c r="A16" s="65" t="s">
        <v>26</v>
      </c>
      <c r="B16" s="66">
        <v>4.5949999999999998</v>
      </c>
      <c r="C16" s="67">
        <v>4.6970000000000001</v>
      </c>
      <c r="D16" s="67">
        <v>4.6509999999999998</v>
      </c>
      <c r="E16" s="67">
        <v>5.3150000000000004</v>
      </c>
      <c r="F16" s="67">
        <v>4.9130000000000003</v>
      </c>
      <c r="G16" s="67">
        <v>4.9000000000000004</v>
      </c>
      <c r="H16" s="67">
        <v>4.7930000000000001</v>
      </c>
      <c r="I16" s="67">
        <v>4.5229999999999997</v>
      </c>
      <c r="J16" s="67">
        <v>4.5389999999999997</v>
      </c>
      <c r="K16" s="67">
        <v>4.5149999999999997</v>
      </c>
      <c r="L16" s="67">
        <v>4.6900000000000004</v>
      </c>
      <c r="M16" s="67">
        <v>4.7</v>
      </c>
      <c r="N16" s="67">
        <v>5</v>
      </c>
      <c r="O16" s="67">
        <v>4.2</v>
      </c>
      <c r="P16" s="67">
        <v>4.3</v>
      </c>
      <c r="Q16" s="67">
        <v>4.8</v>
      </c>
      <c r="R16" s="67">
        <v>4.7</v>
      </c>
      <c r="S16" s="67">
        <v>5.2</v>
      </c>
      <c r="T16" s="67">
        <v>5.0999999999999996</v>
      </c>
      <c r="U16" s="67">
        <v>5.4</v>
      </c>
      <c r="V16" s="67">
        <v>4.4000000000000004</v>
      </c>
      <c r="W16" s="67">
        <v>5.3</v>
      </c>
      <c r="X16" s="67">
        <v>5.7</v>
      </c>
      <c r="Y16" s="67">
        <v>5.5</v>
      </c>
      <c r="Z16" s="68">
        <v>5.5</v>
      </c>
      <c r="AA16" s="64"/>
      <c r="AB16" s="69">
        <f t="shared" si="0"/>
        <v>0</v>
      </c>
      <c r="AC16" s="70"/>
      <c r="AD16" s="69">
        <f t="shared" si="1"/>
        <v>0.19695321001088145</v>
      </c>
    </row>
    <row r="17" spans="1:30" ht="21.95" customHeight="1">
      <c r="A17" s="14" t="s">
        <v>8</v>
      </c>
      <c r="B17" s="15">
        <v>3.899</v>
      </c>
      <c r="C17" s="16">
        <v>3.976</v>
      </c>
      <c r="D17" s="16">
        <v>4.0069999999999997</v>
      </c>
      <c r="E17" s="16">
        <v>4.1959999999999997</v>
      </c>
      <c r="F17" s="16">
        <v>4.3609999999999998</v>
      </c>
      <c r="G17" s="16">
        <v>4.5229999999999997</v>
      </c>
      <c r="H17" s="16">
        <v>4.5670000000000002</v>
      </c>
      <c r="I17" s="16">
        <v>4.9029999999999996</v>
      </c>
      <c r="J17" s="16">
        <v>4.9320000000000004</v>
      </c>
      <c r="K17" s="16">
        <v>5.12</v>
      </c>
      <c r="L17" s="16">
        <v>5.351</v>
      </c>
      <c r="M17" s="16">
        <v>5.3</v>
      </c>
      <c r="N17" s="16">
        <v>5.4</v>
      </c>
      <c r="O17" s="16">
        <v>5.4</v>
      </c>
      <c r="P17" s="16">
        <v>5.4</v>
      </c>
      <c r="Q17" s="16">
        <v>5.5</v>
      </c>
      <c r="R17" s="16">
        <v>5.4</v>
      </c>
      <c r="S17" s="16">
        <v>5.9</v>
      </c>
      <c r="T17" s="16">
        <v>5.3</v>
      </c>
      <c r="U17" s="16">
        <v>5.8</v>
      </c>
      <c r="V17" s="16">
        <v>6</v>
      </c>
      <c r="W17" s="16">
        <v>5.6</v>
      </c>
      <c r="X17" s="16">
        <v>5.4</v>
      </c>
      <c r="Y17" s="16">
        <v>5.5</v>
      </c>
      <c r="Z17" s="62">
        <v>5.3</v>
      </c>
      <c r="AA17" s="50"/>
      <c r="AB17" s="48">
        <f t="shared" si="0"/>
        <v>-3.6363636363636397E-2</v>
      </c>
      <c r="AD17" s="48">
        <f t="shared" si="1"/>
        <v>0.35932290330854061</v>
      </c>
    </row>
    <row r="18" spans="1:30" ht="21.95" customHeight="1">
      <c r="A18" s="14" t="s">
        <v>9</v>
      </c>
      <c r="B18" s="15">
        <v>2.7559999999999998</v>
      </c>
      <c r="C18" s="16">
        <v>2.8</v>
      </c>
      <c r="D18" s="16">
        <v>2.8839999999999999</v>
      </c>
      <c r="E18" s="16">
        <v>3.44</v>
      </c>
      <c r="F18" s="16">
        <v>3.6070000000000002</v>
      </c>
      <c r="G18" s="16">
        <v>3.7189999999999999</v>
      </c>
      <c r="H18" s="16">
        <v>3.9569999999999999</v>
      </c>
      <c r="I18" s="16">
        <v>4.0179999999999998</v>
      </c>
      <c r="J18" s="16">
        <v>4.0439999999999996</v>
      </c>
      <c r="K18" s="16">
        <v>4.1210000000000004</v>
      </c>
      <c r="L18" s="16">
        <v>4.3390000000000004</v>
      </c>
      <c r="M18" s="16">
        <v>5</v>
      </c>
      <c r="N18" s="16">
        <v>5</v>
      </c>
      <c r="O18" s="16">
        <v>4.9000000000000004</v>
      </c>
      <c r="P18" s="16">
        <v>4.5999999999999996</v>
      </c>
      <c r="Q18" s="16">
        <v>4.8</v>
      </c>
      <c r="R18" s="16">
        <v>5</v>
      </c>
      <c r="S18" s="16">
        <v>5</v>
      </c>
      <c r="T18" s="16">
        <v>5.0999999999999996</v>
      </c>
      <c r="U18" s="16">
        <v>5.2</v>
      </c>
      <c r="V18" s="16">
        <v>5.3</v>
      </c>
      <c r="W18" s="16">
        <v>5.3</v>
      </c>
      <c r="X18" s="16">
        <v>5.0999999999999996</v>
      </c>
      <c r="Y18" s="16">
        <v>4.9000000000000004</v>
      </c>
      <c r="Z18" s="62">
        <v>4.5999999999999996</v>
      </c>
      <c r="AB18" s="48">
        <f t="shared" si="0"/>
        <v>-6.1224489795918505E-2</v>
      </c>
      <c r="AD18" s="48">
        <f t="shared" si="1"/>
        <v>0.66908563134978227</v>
      </c>
    </row>
    <row r="19" spans="1:30" ht="21.95" customHeight="1">
      <c r="A19" s="14" t="s">
        <v>10</v>
      </c>
      <c r="B19" s="15">
        <v>3.8919999999999999</v>
      </c>
      <c r="C19" s="16">
        <v>3.903</v>
      </c>
      <c r="D19" s="16">
        <v>3.879</v>
      </c>
      <c r="E19" s="16">
        <v>3.4609999999999999</v>
      </c>
      <c r="F19" s="16">
        <v>3.4780000000000002</v>
      </c>
      <c r="G19" s="16">
        <v>3.4009999999999998</v>
      </c>
      <c r="H19" s="16">
        <v>3.407</v>
      </c>
      <c r="I19" s="16">
        <v>3.5569999999999999</v>
      </c>
      <c r="J19" s="16">
        <v>3.5579999999999998</v>
      </c>
      <c r="K19" s="16">
        <v>3.3839999999999999</v>
      </c>
      <c r="L19" s="16">
        <v>3.4630000000000001</v>
      </c>
      <c r="M19" s="16">
        <v>3.5</v>
      </c>
      <c r="N19" s="16">
        <v>3.6</v>
      </c>
      <c r="O19" s="16">
        <v>3.7</v>
      </c>
      <c r="P19" s="16">
        <v>4</v>
      </c>
      <c r="Q19" s="16">
        <v>4.3</v>
      </c>
      <c r="R19" s="16">
        <v>4.4000000000000004</v>
      </c>
      <c r="S19" s="16">
        <v>4.5</v>
      </c>
      <c r="T19" s="16">
        <v>4</v>
      </c>
      <c r="U19" s="16">
        <v>3.7</v>
      </c>
      <c r="V19" s="16">
        <v>3</v>
      </c>
      <c r="W19" s="16">
        <v>3.9</v>
      </c>
      <c r="X19" s="16">
        <v>4.5</v>
      </c>
      <c r="Y19" s="16">
        <v>4.4000000000000004</v>
      </c>
      <c r="Z19" s="62">
        <v>4.3</v>
      </c>
      <c r="AB19" s="48">
        <f t="shared" si="0"/>
        <v>-2.2727272727272846E-2</v>
      </c>
      <c r="AD19" s="48">
        <f t="shared" si="1"/>
        <v>0.10483042137718394</v>
      </c>
    </row>
    <row r="20" spans="1:30" ht="21.95" customHeight="1">
      <c r="A20" s="14" t="s">
        <v>29</v>
      </c>
      <c r="B20" s="15">
        <v>3.1</v>
      </c>
      <c r="C20" s="16">
        <v>3.33</v>
      </c>
      <c r="D20" s="16">
        <v>3.33</v>
      </c>
      <c r="E20" s="16">
        <v>3.5630000000000002</v>
      </c>
      <c r="F20" s="16">
        <v>3.34</v>
      </c>
      <c r="G20" s="16">
        <v>3.4740000000000002</v>
      </c>
      <c r="H20" s="16">
        <v>3.5110000000000001</v>
      </c>
      <c r="I20" s="16">
        <v>3.5640000000000001</v>
      </c>
      <c r="J20" s="16">
        <v>3.5680000000000001</v>
      </c>
      <c r="K20" s="16">
        <v>3.5680000000000001</v>
      </c>
      <c r="L20" s="16">
        <v>3.5</v>
      </c>
      <c r="M20" s="16">
        <v>3.2890000000000001</v>
      </c>
      <c r="N20" s="16">
        <v>3.157</v>
      </c>
      <c r="O20" s="16">
        <v>3.323</v>
      </c>
      <c r="P20" s="16">
        <v>3.4260000000000002</v>
      </c>
      <c r="Q20" s="16">
        <v>3.452</v>
      </c>
      <c r="R20" s="16">
        <v>3.6360000000000001</v>
      </c>
      <c r="S20" s="16">
        <v>3.7290000000000001</v>
      </c>
      <c r="T20" s="16">
        <v>3.573</v>
      </c>
      <c r="U20" s="16">
        <v>3.532</v>
      </c>
      <c r="V20" s="16">
        <v>3.65</v>
      </c>
      <c r="W20" s="16">
        <v>3.7480000000000002</v>
      </c>
      <c r="X20" s="16">
        <v>3.5880000000000001</v>
      </c>
      <c r="Y20" s="16">
        <v>3.5</v>
      </c>
      <c r="Z20" s="62">
        <v>3.2</v>
      </c>
      <c r="AB20" s="48">
        <f t="shared" si="0"/>
        <v>-8.571428571428566E-2</v>
      </c>
      <c r="AD20" s="48">
        <f t="shared" si="1"/>
        <v>3.2258064516129059E-2</v>
      </c>
    </row>
    <row r="21" spans="1:30" ht="21.95" customHeight="1">
      <c r="A21" s="14" t="s">
        <v>16</v>
      </c>
      <c r="B21" s="15">
        <v>2.7</v>
      </c>
      <c r="C21" s="16">
        <v>3.2</v>
      </c>
      <c r="D21" s="16">
        <v>3.2</v>
      </c>
      <c r="E21" s="16">
        <v>3.2</v>
      </c>
      <c r="F21" s="16">
        <v>3.2</v>
      </c>
      <c r="G21" s="16">
        <v>3.2</v>
      </c>
      <c r="H21" s="16">
        <v>3.4</v>
      </c>
      <c r="I21" s="16">
        <v>3.4</v>
      </c>
      <c r="J21" s="16">
        <v>3.4</v>
      </c>
      <c r="K21" s="16">
        <v>3.4</v>
      </c>
      <c r="L21" s="16">
        <v>3.6859999999999999</v>
      </c>
      <c r="M21" s="16">
        <v>3.625</v>
      </c>
      <c r="N21" s="16">
        <v>3.198</v>
      </c>
      <c r="O21" s="16">
        <v>3.488</v>
      </c>
      <c r="P21" s="16">
        <v>3.2330000000000001</v>
      </c>
      <c r="Q21" s="16">
        <v>3.27</v>
      </c>
      <c r="R21" s="16">
        <v>3.1120000000000001</v>
      </c>
      <c r="S21" s="16">
        <v>3.3</v>
      </c>
      <c r="T21" s="16">
        <v>3.3</v>
      </c>
      <c r="U21" s="16">
        <v>3.6</v>
      </c>
      <c r="V21" s="16">
        <v>4.0999999999999996</v>
      </c>
      <c r="W21" s="16">
        <v>4.0999999999999996</v>
      </c>
      <c r="X21" s="16">
        <v>3.6</v>
      </c>
      <c r="Y21" s="16">
        <v>3.5</v>
      </c>
      <c r="Z21" s="62">
        <v>3.1</v>
      </c>
      <c r="AB21" s="48">
        <f t="shared" si="0"/>
        <v>-0.11428571428571425</v>
      </c>
      <c r="AD21" s="48">
        <f t="shared" si="1"/>
        <v>0.14814814814814811</v>
      </c>
    </row>
    <row r="22" spans="1:30" ht="21.95" customHeight="1">
      <c r="A22" s="31" t="s">
        <v>17</v>
      </c>
      <c r="B22" s="32">
        <v>2.8010000000000002</v>
      </c>
      <c r="C22" s="33">
        <v>2.6339999999999999</v>
      </c>
      <c r="D22" s="33">
        <v>2.6339999999999999</v>
      </c>
      <c r="E22" s="33">
        <v>2.6339999999999999</v>
      </c>
      <c r="F22" s="33">
        <v>2.6339999999999999</v>
      </c>
      <c r="G22" s="33">
        <v>2.6339999999999999</v>
      </c>
      <c r="H22" s="33">
        <v>2.4740000000000002</v>
      </c>
      <c r="I22" s="33">
        <v>2.4740000000000002</v>
      </c>
      <c r="J22" s="33">
        <v>2.4740000000000002</v>
      </c>
      <c r="K22" s="33">
        <v>2.4740000000000002</v>
      </c>
      <c r="L22" s="33">
        <v>2.61</v>
      </c>
      <c r="M22" s="33">
        <v>2.778</v>
      </c>
      <c r="N22" s="33">
        <v>3.12</v>
      </c>
      <c r="O22" s="33">
        <v>3.3980000000000001</v>
      </c>
      <c r="P22" s="33">
        <v>3.49</v>
      </c>
      <c r="Q22" s="33">
        <v>3.5459999999999998</v>
      </c>
      <c r="R22" s="33">
        <v>3.5059999999999998</v>
      </c>
      <c r="S22" s="33">
        <v>3.5</v>
      </c>
      <c r="T22" s="33">
        <v>3.5</v>
      </c>
      <c r="U22" s="33">
        <v>3.5</v>
      </c>
      <c r="V22" s="33">
        <v>3.5</v>
      </c>
      <c r="W22" s="33">
        <v>3.1</v>
      </c>
      <c r="X22" s="33">
        <v>3.2</v>
      </c>
      <c r="Y22" s="16">
        <v>3.2</v>
      </c>
      <c r="Z22" s="62">
        <v>3.1</v>
      </c>
      <c r="AB22" s="48">
        <f t="shared" si="0"/>
        <v>-3.1250000000000028E-2</v>
      </c>
      <c r="AD22" s="48">
        <f t="shared" si="1"/>
        <v>0.10674759014637626</v>
      </c>
    </row>
    <row r="23" spans="1:30" ht="21.95" customHeight="1">
      <c r="A23" s="31" t="s">
        <v>11</v>
      </c>
      <c r="B23" s="32">
        <v>5.2149999999999999</v>
      </c>
      <c r="C23" s="33">
        <v>4.7050000000000001</v>
      </c>
      <c r="D23" s="33">
        <v>4.9640000000000004</v>
      </c>
      <c r="E23" s="33">
        <v>5.05</v>
      </c>
      <c r="F23" s="33">
        <v>5.8</v>
      </c>
      <c r="G23" s="33">
        <v>2.379</v>
      </c>
      <c r="H23" s="33">
        <v>5.5460000000000003</v>
      </c>
      <c r="I23" s="33">
        <v>5.5289999999999999</v>
      </c>
      <c r="J23" s="33">
        <v>5.4039999999999999</v>
      </c>
      <c r="K23" s="33">
        <v>4.0350000000000001</v>
      </c>
      <c r="L23" s="33">
        <v>1.6259999999999999</v>
      </c>
      <c r="M23" s="33">
        <v>4.0999999999999996</v>
      </c>
      <c r="N23" s="33">
        <v>4.3</v>
      </c>
      <c r="O23" s="33">
        <v>4.5999999999999996</v>
      </c>
      <c r="P23" s="33">
        <v>4.7</v>
      </c>
      <c r="Q23" s="33">
        <v>4</v>
      </c>
      <c r="R23" s="33">
        <v>3.8</v>
      </c>
      <c r="S23" s="33">
        <v>4.0999999999999996</v>
      </c>
      <c r="T23" s="33">
        <v>3.9</v>
      </c>
      <c r="U23" s="33">
        <v>2.2000000000000002</v>
      </c>
      <c r="V23" s="33">
        <v>2.6</v>
      </c>
      <c r="W23" s="33">
        <v>3.7</v>
      </c>
      <c r="X23" s="33">
        <v>2.5</v>
      </c>
      <c r="Y23" s="16">
        <v>3.4</v>
      </c>
      <c r="Z23" s="62">
        <v>3</v>
      </c>
      <c r="AB23" s="48">
        <f t="shared" si="0"/>
        <v>-0.11764705882352938</v>
      </c>
      <c r="AD23" s="48">
        <f t="shared" si="1"/>
        <v>-0.42473633748801531</v>
      </c>
    </row>
    <row r="24" spans="1:30" ht="21.95" customHeight="1">
      <c r="A24" s="31" t="s">
        <v>19</v>
      </c>
      <c r="B24" s="32">
        <v>3.0880000000000001</v>
      </c>
      <c r="C24" s="33">
        <v>3.077</v>
      </c>
      <c r="D24" s="33">
        <v>3.0110000000000001</v>
      </c>
      <c r="E24" s="33">
        <v>2.9670000000000001</v>
      </c>
      <c r="F24" s="33">
        <v>2.9329999999999998</v>
      </c>
      <c r="G24" s="33">
        <v>2.875</v>
      </c>
      <c r="H24" s="33">
        <v>2.806</v>
      </c>
      <c r="I24" s="33">
        <v>2.92</v>
      </c>
      <c r="J24" s="33">
        <v>2.911</v>
      </c>
      <c r="K24" s="33">
        <v>2.8849999999999998</v>
      </c>
      <c r="L24" s="33">
        <v>2.9350000000000001</v>
      </c>
      <c r="M24" s="33">
        <v>2.8719999999999999</v>
      </c>
      <c r="N24" s="33">
        <v>2.8239999999999998</v>
      </c>
      <c r="O24" s="33">
        <v>2.8769999999999998</v>
      </c>
      <c r="P24" s="33">
        <v>2.827</v>
      </c>
      <c r="Q24" s="33">
        <v>2.8050000000000002</v>
      </c>
      <c r="R24" s="33">
        <v>2.6989999999999998</v>
      </c>
      <c r="S24" s="33">
        <v>2.4809999999999999</v>
      </c>
      <c r="T24" s="33">
        <v>2.4390000000000001</v>
      </c>
      <c r="U24" s="33">
        <v>2.5529999999999999</v>
      </c>
      <c r="V24" s="33">
        <v>2.5030000000000001</v>
      </c>
      <c r="W24" s="33">
        <v>2.6</v>
      </c>
      <c r="X24" s="33">
        <v>2.4</v>
      </c>
      <c r="Y24" s="16">
        <v>2.4</v>
      </c>
      <c r="Z24" s="62">
        <v>2.2000000000000002</v>
      </c>
      <c r="AB24" s="48">
        <f t="shared" si="0"/>
        <v>-8.3333333333333232E-2</v>
      </c>
      <c r="AD24" s="48">
        <f t="shared" si="1"/>
        <v>-0.28756476683937821</v>
      </c>
    </row>
    <row r="25" spans="1:30" ht="21.95" customHeight="1">
      <c r="A25" s="31" t="s">
        <v>21</v>
      </c>
      <c r="B25" s="32">
        <v>2.4769999999999999</v>
      </c>
      <c r="C25" s="33">
        <v>2.2909999999999999</v>
      </c>
      <c r="D25" s="33">
        <v>2.403</v>
      </c>
      <c r="E25" s="33">
        <v>2.383</v>
      </c>
      <c r="F25" s="33">
        <v>2.4</v>
      </c>
      <c r="G25" s="33">
        <v>2.4</v>
      </c>
      <c r="H25" s="33">
        <v>2.4500000000000002</v>
      </c>
      <c r="I25" s="33">
        <v>2.4500000000000002</v>
      </c>
      <c r="J25" s="33">
        <v>2.4</v>
      </c>
      <c r="K25" s="33">
        <v>2.4</v>
      </c>
      <c r="L25" s="33">
        <v>2.4</v>
      </c>
      <c r="M25" s="33">
        <v>2.5419999999999998</v>
      </c>
      <c r="N25" s="33">
        <v>2.6520000000000001</v>
      </c>
      <c r="O25" s="33">
        <v>2.8029999999999999</v>
      </c>
      <c r="P25" s="33">
        <v>3.0009999999999999</v>
      </c>
      <c r="Q25" s="33">
        <v>2.375</v>
      </c>
      <c r="R25" s="33">
        <v>2.423</v>
      </c>
      <c r="S25" s="33">
        <v>2.415</v>
      </c>
      <c r="T25" s="33">
        <v>2.4</v>
      </c>
      <c r="U25" s="33">
        <v>2.2999999999999998</v>
      </c>
      <c r="V25" s="33">
        <v>2.2999999999999998</v>
      </c>
      <c r="W25" s="33">
        <v>2.4</v>
      </c>
      <c r="X25" s="33">
        <v>2.4</v>
      </c>
      <c r="Y25" s="16">
        <v>2.2999999999999998</v>
      </c>
      <c r="Z25" s="62">
        <v>2.2000000000000002</v>
      </c>
      <c r="AB25" s="48">
        <f t="shared" si="0"/>
        <v>-4.3478260869565064E-2</v>
      </c>
      <c r="AD25" s="48">
        <f t="shared" si="1"/>
        <v>-0.11182882519176411</v>
      </c>
    </row>
    <row r="26" spans="1:30" ht="21.95" customHeight="1">
      <c r="A26" s="31" t="s">
        <v>22</v>
      </c>
      <c r="B26" s="32">
        <v>0.67300000000000004</v>
      </c>
      <c r="C26" s="33">
        <v>0.89700000000000002</v>
      </c>
      <c r="D26" s="33">
        <v>1.087</v>
      </c>
      <c r="E26" s="33">
        <v>1.1739999999999999</v>
      </c>
      <c r="F26" s="33">
        <v>0.82</v>
      </c>
      <c r="G26" s="33">
        <v>1.1000000000000001</v>
      </c>
      <c r="H26" s="33">
        <v>1.3</v>
      </c>
      <c r="I26" s="33">
        <v>1.77</v>
      </c>
      <c r="J26" s="33">
        <v>1.974</v>
      </c>
      <c r="K26" s="33">
        <v>2.0059999999999998</v>
      </c>
      <c r="L26" s="33">
        <v>2</v>
      </c>
      <c r="M26" s="33">
        <v>2.2599999999999998</v>
      </c>
      <c r="N26" s="33">
        <v>1.6859999999999999</v>
      </c>
      <c r="O26" s="33">
        <v>2.0670000000000002</v>
      </c>
      <c r="P26" s="33">
        <v>2.125</v>
      </c>
      <c r="Q26" s="33">
        <v>2.2360000000000002</v>
      </c>
      <c r="R26" s="33">
        <v>2.2309999999999999</v>
      </c>
      <c r="S26" s="33">
        <v>2.0939999999999999</v>
      </c>
      <c r="T26" s="33">
        <v>2</v>
      </c>
      <c r="U26" s="33">
        <v>2.2000000000000002</v>
      </c>
      <c r="V26" s="33">
        <v>2.1</v>
      </c>
      <c r="W26" s="33">
        <v>2.2000000000000002</v>
      </c>
      <c r="X26" s="33">
        <v>2.2000000000000002</v>
      </c>
      <c r="Y26" s="16">
        <v>2.2000000000000002</v>
      </c>
      <c r="Z26" s="62"/>
      <c r="AB26" s="48"/>
      <c r="AD26" s="48"/>
    </row>
    <row r="27" spans="1:30" ht="21.95" customHeight="1">
      <c r="A27" s="31" t="s">
        <v>23</v>
      </c>
      <c r="B27" s="32">
        <v>1.1819999999999999</v>
      </c>
      <c r="C27" s="33">
        <v>1.32</v>
      </c>
      <c r="D27" s="33">
        <v>1.4730000000000001</v>
      </c>
      <c r="E27" s="33">
        <v>1.502</v>
      </c>
      <c r="F27" s="33">
        <v>1.3240000000000001</v>
      </c>
      <c r="G27" s="33">
        <v>1.5349999999999999</v>
      </c>
      <c r="H27" s="33">
        <v>1.462</v>
      </c>
      <c r="I27" s="33">
        <v>1.768</v>
      </c>
      <c r="J27" s="33">
        <v>2.008</v>
      </c>
      <c r="K27" s="33">
        <v>2.1539999999999999</v>
      </c>
      <c r="L27" s="33">
        <v>2.2240000000000002</v>
      </c>
      <c r="M27" s="33">
        <v>2.2949999999999999</v>
      </c>
      <c r="N27" s="33">
        <v>2.3119999999999998</v>
      </c>
      <c r="O27" s="33">
        <v>2.375</v>
      </c>
      <c r="P27" s="33">
        <v>2.3439999999999999</v>
      </c>
      <c r="Q27" s="33">
        <v>2.33</v>
      </c>
      <c r="R27" s="33">
        <v>2.37</v>
      </c>
      <c r="S27" s="33">
        <v>2.3479999999999999</v>
      </c>
      <c r="T27" s="33">
        <v>2.0630000000000002</v>
      </c>
      <c r="U27" s="33">
        <v>2.0249999999999999</v>
      </c>
      <c r="V27" s="33">
        <v>2.13</v>
      </c>
      <c r="W27" s="33">
        <v>2.1190000000000002</v>
      </c>
      <c r="X27" s="33">
        <v>2.0219999999999998</v>
      </c>
      <c r="Y27" s="16">
        <v>1.9750000000000001</v>
      </c>
      <c r="Z27" s="62"/>
      <c r="AB27" s="48"/>
      <c r="AD27" s="48"/>
    </row>
    <row r="28" spans="1:30" ht="21.95" customHeight="1">
      <c r="A28" s="31" t="s">
        <v>20</v>
      </c>
      <c r="B28" s="32">
        <v>2.4860000000000002</v>
      </c>
      <c r="C28" s="33">
        <v>2.4</v>
      </c>
      <c r="D28" s="33">
        <v>2.7240000000000002</v>
      </c>
      <c r="E28" s="33">
        <v>2.6139999999999999</v>
      </c>
      <c r="F28" s="33">
        <v>2.7410000000000001</v>
      </c>
      <c r="G28" s="33">
        <v>2.7909999999999999</v>
      </c>
      <c r="H28" s="33">
        <v>2.903</v>
      </c>
      <c r="I28" s="33">
        <v>2.9</v>
      </c>
      <c r="J28" s="33">
        <v>2.99</v>
      </c>
      <c r="K28" s="33">
        <v>2.85</v>
      </c>
      <c r="L28" s="33">
        <v>2.76</v>
      </c>
      <c r="M28" s="33">
        <v>2.9169999999999998</v>
      </c>
      <c r="N28" s="33">
        <v>2.8719999999999999</v>
      </c>
      <c r="O28" s="33">
        <v>2.8860000000000001</v>
      </c>
      <c r="P28" s="33">
        <v>2.6659999999999999</v>
      </c>
      <c r="Q28" s="33">
        <v>2.9660000000000002</v>
      </c>
      <c r="R28" s="33">
        <v>2.802</v>
      </c>
      <c r="S28" s="33">
        <v>2.8180000000000001</v>
      </c>
      <c r="T28" s="33">
        <v>2.7349999999999999</v>
      </c>
      <c r="U28" s="33">
        <v>2.6589999999999998</v>
      </c>
      <c r="V28" s="33">
        <v>2.6549999999999998</v>
      </c>
      <c r="W28" s="33">
        <v>2.3820000000000001</v>
      </c>
      <c r="X28" s="33">
        <v>2.0659999999999998</v>
      </c>
      <c r="Y28" s="16">
        <v>1.831</v>
      </c>
      <c r="Z28" s="62"/>
      <c r="AB28" s="48"/>
      <c r="AD28" s="48"/>
    </row>
    <row r="29" spans="1:30" ht="21.95" customHeight="1" thickBot="1">
      <c r="A29" s="21" t="s">
        <v>12</v>
      </c>
      <c r="B29" s="44">
        <f t="shared" ref="B29:Z29" si="2">B30-SUM(B7:B28)</f>
        <v>28.859000000000066</v>
      </c>
      <c r="C29" s="22">
        <f t="shared" si="2"/>
        <v>29.77800000000002</v>
      </c>
      <c r="D29" s="22">
        <f t="shared" si="2"/>
        <v>29.476000000000056</v>
      </c>
      <c r="E29" s="22">
        <f t="shared" si="2"/>
        <v>30.145999999999987</v>
      </c>
      <c r="F29" s="22">
        <f t="shared" si="2"/>
        <v>32.303999999999974</v>
      </c>
      <c r="G29" s="22">
        <f t="shared" si="2"/>
        <v>33.90900000000002</v>
      </c>
      <c r="H29" s="22">
        <f t="shared" si="2"/>
        <v>35.626999999999981</v>
      </c>
      <c r="I29" s="22">
        <f t="shared" si="2"/>
        <v>39.18100000000004</v>
      </c>
      <c r="J29" s="22">
        <f t="shared" si="2"/>
        <v>39.171000000000021</v>
      </c>
      <c r="K29" s="22">
        <f t="shared" si="2"/>
        <v>39.123999999999995</v>
      </c>
      <c r="L29" s="22">
        <f t="shared" si="2"/>
        <v>37.163999999999987</v>
      </c>
      <c r="M29" s="22">
        <f t="shared" ref="M29" si="3">M30-SUM(M7:M28)</f>
        <v>37.02200000000002</v>
      </c>
      <c r="N29" s="22">
        <f t="shared" ref="N29" si="4">N30-SUM(N7:N28)</f>
        <v>37.178999999999945</v>
      </c>
      <c r="O29" s="22">
        <f t="shared" ref="O29" si="5">O30-SUM(O7:O28)</f>
        <v>36.382999999999981</v>
      </c>
      <c r="P29" s="22">
        <f t="shared" ref="P29" si="6">P30-SUM(P7:P28)</f>
        <v>36.588000000000022</v>
      </c>
      <c r="Q29" s="22">
        <f t="shared" ref="Q29" si="7">Q30-SUM(Q7:Q28)</f>
        <v>35.819999999999965</v>
      </c>
      <c r="R29" s="22">
        <f t="shared" ref="R29" si="8">R30-SUM(R7:R28)</f>
        <v>35.420999999999964</v>
      </c>
      <c r="S29" s="22">
        <f t="shared" ref="S29" si="9">S30-SUM(S7:S28)</f>
        <v>36.014999999999986</v>
      </c>
      <c r="T29" s="22">
        <f t="shared" ref="T29" si="10">T30-SUM(T7:T28)</f>
        <v>33.589999999999975</v>
      </c>
      <c r="U29" s="22">
        <f t="shared" ref="U29" si="11">U30-SUM(U7:U28)</f>
        <v>34.531000000000006</v>
      </c>
      <c r="V29" s="22">
        <f t="shared" ref="V29" si="12">V30-SUM(V7:V28)</f>
        <v>32.861999999999966</v>
      </c>
      <c r="W29" s="22">
        <f t="shared" ref="W29" si="13">W30-SUM(W7:W28)</f>
        <v>33.451000000000022</v>
      </c>
      <c r="X29" s="22">
        <f t="shared" ref="X29" si="14">X30-SUM(X7:X28)</f>
        <v>33.824000000000069</v>
      </c>
      <c r="Y29" s="22">
        <f t="shared" ref="Y29" si="15">Y30-SUM(Y7:Y28)</f>
        <v>31.693999999999988</v>
      </c>
      <c r="Z29" s="45">
        <f t="shared" ref="Z29" si="16">Z30-SUM(Z7:Z28)</f>
        <v>37.30000000000004</v>
      </c>
      <c r="AB29" s="27">
        <f t="shared" si="0"/>
        <v>0.17687890452451738</v>
      </c>
      <c r="AD29" s="27">
        <f t="shared" si="1"/>
        <v>0.29249107730690443</v>
      </c>
    </row>
    <row r="30" spans="1:30" ht="22.5" customHeight="1" thickBot="1">
      <c r="A30" s="18" t="s">
        <v>13</v>
      </c>
      <c r="B30" s="19">
        <v>226</v>
      </c>
      <c r="C30" s="20">
        <v>228</v>
      </c>
      <c r="D30" s="20">
        <v>230</v>
      </c>
      <c r="E30" s="20">
        <v>237</v>
      </c>
      <c r="F30" s="20">
        <v>239</v>
      </c>
      <c r="G30" s="20">
        <v>239</v>
      </c>
      <c r="H30" s="20">
        <v>247</v>
      </c>
      <c r="I30" s="20">
        <v>255</v>
      </c>
      <c r="J30" s="20">
        <v>251</v>
      </c>
      <c r="K30" s="20">
        <v>243</v>
      </c>
      <c r="L30" s="20">
        <v>242</v>
      </c>
      <c r="M30" s="20">
        <v>242.8</v>
      </c>
      <c r="N30" s="20">
        <v>243.6</v>
      </c>
      <c r="O30" s="20">
        <v>242</v>
      </c>
      <c r="P30" s="20">
        <v>238</v>
      </c>
      <c r="Q30" s="20">
        <v>243</v>
      </c>
      <c r="R30" s="20">
        <v>244</v>
      </c>
      <c r="S30" s="29">
        <v>246</v>
      </c>
      <c r="T30" s="29">
        <v>239</v>
      </c>
      <c r="U30" s="29">
        <v>236</v>
      </c>
      <c r="V30" s="29">
        <v>231</v>
      </c>
      <c r="W30" s="29">
        <v>234</v>
      </c>
      <c r="X30" s="29">
        <v>229</v>
      </c>
      <c r="Y30" s="29">
        <v>222</v>
      </c>
      <c r="Z30" s="36">
        <v>214</v>
      </c>
      <c r="AB30" s="52">
        <f t="shared" si="0"/>
        <v>-3.6036036036036036E-2</v>
      </c>
      <c r="AC30" s="53"/>
      <c r="AD30" s="52">
        <f>(Z30-B30)/B30</f>
        <v>-5.3097345132743362E-2</v>
      </c>
    </row>
    <row r="32" spans="1:30" ht="15.75" thickBot="1"/>
    <row r="33" spans="1:26" ht="31.5" customHeight="1" thickBot="1">
      <c r="A33" s="8" t="s">
        <v>14</v>
      </c>
      <c r="B33" s="9">
        <v>2000</v>
      </c>
      <c r="C33" s="10">
        <v>2001</v>
      </c>
      <c r="D33" s="10">
        <v>2002</v>
      </c>
      <c r="E33" s="10">
        <v>2003</v>
      </c>
      <c r="F33" s="10">
        <v>2004</v>
      </c>
      <c r="G33" s="10">
        <v>2005</v>
      </c>
      <c r="H33" s="10">
        <v>2006</v>
      </c>
      <c r="I33" s="10">
        <v>2007</v>
      </c>
      <c r="J33" s="10">
        <v>2008</v>
      </c>
      <c r="K33" s="10">
        <v>2009</v>
      </c>
      <c r="L33" s="10">
        <v>2010</v>
      </c>
      <c r="M33" s="10">
        <v>2011</v>
      </c>
      <c r="N33" s="10">
        <v>2012</v>
      </c>
      <c r="O33" s="10">
        <v>2013</v>
      </c>
      <c r="P33" s="10">
        <v>2014</v>
      </c>
      <c r="Q33" s="10">
        <v>2015</v>
      </c>
      <c r="R33" s="10">
        <v>2016</v>
      </c>
      <c r="S33" s="28">
        <v>2017</v>
      </c>
      <c r="T33" s="28">
        <v>2018</v>
      </c>
      <c r="U33" s="28">
        <v>2019</v>
      </c>
      <c r="V33" s="28">
        <v>2020</v>
      </c>
      <c r="W33" s="28">
        <v>2021</v>
      </c>
      <c r="X33" s="10" t="s">
        <v>28</v>
      </c>
      <c r="Y33" s="61" t="s">
        <v>33</v>
      </c>
      <c r="Z33" s="34" t="s">
        <v>32</v>
      </c>
    </row>
    <row r="34" spans="1:26" ht="21.75" customHeight="1">
      <c r="A34" s="11" t="s">
        <v>2</v>
      </c>
      <c r="B34" s="41">
        <f>B7/$B$30</f>
        <v>9.3805309734513273E-2</v>
      </c>
      <c r="C34" s="24">
        <f>C7/$C$30</f>
        <v>9.3201754385964911E-2</v>
      </c>
      <c r="D34" s="24">
        <f>D7/$D$30</f>
        <v>9.7991304347826089E-2</v>
      </c>
      <c r="E34" s="24">
        <f>E7/$E$30</f>
        <v>0.10042616033755274</v>
      </c>
      <c r="F34" s="24">
        <f>F7/$F$30</f>
        <v>0.10355648535564854</v>
      </c>
      <c r="G34" s="24">
        <f>G7/$G$30</f>
        <v>0.10815899581589959</v>
      </c>
      <c r="H34" s="24">
        <f>H7/$H$30</f>
        <v>0.10809716599190283</v>
      </c>
      <c r="I34" s="24">
        <f>I7/$I$30</f>
        <v>0.10921568627450981</v>
      </c>
      <c r="J34" s="24">
        <f>J7/$J$30</f>
        <v>0.11035856573705179</v>
      </c>
      <c r="K34" s="24">
        <f>K7/$K$30</f>
        <v>0.11213991769547325</v>
      </c>
      <c r="L34" s="24">
        <f>L7/$L$30</f>
        <v>0.11404958677685952</v>
      </c>
      <c r="M34" s="24">
        <f>M7/$M$30</f>
        <v>0.11655683690280065</v>
      </c>
      <c r="N34" s="24">
        <f>N7/$N$30</f>
        <v>0.11986863711001643</v>
      </c>
      <c r="O34" s="24">
        <f>O7/$O$30</f>
        <v>0.12727272727272729</v>
      </c>
      <c r="P34" s="24">
        <f>P7/$P$30</f>
        <v>0.12857142857142859</v>
      </c>
      <c r="Q34" s="24">
        <f>Q7/$Q$30</f>
        <v>0.12716049382716049</v>
      </c>
      <c r="R34" s="24">
        <f>R7/$R$30</f>
        <v>0.12827868852459018</v>
      </c>
      <c r="S34" s="24">
        <f>S7/$S$30</f>
        <v>0.12804878048780488</v>
      </c>
      <c r="T34" s="24">
        <f>T7/$T$30</f>
        <v>0.14100418410041843</v>
      </c>
      <c r="U34" s="24">
        <f>U7/$U$30</f>
        <v>0.15084745762711865</v>
      </c>
      <c r="V34" s="24">
        <f>V7/$V$30</f>
        <v>0.14761904761904762</v>
      </c>
      <c r="W34" s="24">
        <f>W7/$W$30</f>
        <v>0.14658119658119656</v>
      </c>
      <c r="X34" s="24">
        <f>X7/$X$30</f>
        <v>0.15502183406113537</v>
      </c>
      <c r="Y34" s="51">
        <f>Y7/$Y$30</f>
        <v>0.15945945945945944</v>
      </c>
      <c r="Z34" s="25">
        <f>Z7/$Z$30</f>
        <v>0.155607476635514</v>
      </c>
    </row>
    <row r="35" spans="1:26" ht="21.75" customHeight="1">
      <c r="A35" s="14" t="s">
        <v>0</v>
      </c>
      <c r="B35" s="42">
        <f t="shared" ref="B35:B56" si="17">B8/$B$30</f>
        <v>0.15265486725663716</v>
      </c>
      <c r="C35" s="26">
        <f t="shared" ref="C35:C56" si="18">C8/$C$30</f>
        <v>0.1487675438596491</v>
      </c>
      <c r="D35" s="26">
        <f t="shared" ref="D35:D56" si="19">D8/$D$30</f>
        <v>0.15139130434782608</v>
      </c>
      <c r="E35" s="26">
        <f t="shared" ref="E35:E56" si="20">E8/$E$30</f>
        <v>0.1438016877637131</v>
      </c>
      <c r="F35" s="26">
        <f t="shared" ref="F35:F56" si="21">F8/$F$30</f>
        <v>0.1389874476987448</v>
      </c>
      <c r="G35" s="26">
        <f t="shared" ref="G35:G56" si="22">G8/$G$30</f>
        <v>0.14029288702928872</v>
      </c>
      <c r="H35" s="26">
        <f t="shared" ref="H35:H56" si="23">H8/$H$30</f>
        <v>0.13361538461538461</v>
      </c>
      <c r="I35" s="26">
        <f t="shared" ref="I35:I56" si="24">I8/$I$30</f>
        <v>0.12615294117647058</v>
      </c>
      <c r="J35" s="26">
        <f t="shared" ref="J35:J56" si="25">J8/$J$30</f>
        <v>0.12270916334661355</v>
      </c>
      <c r="K35" s="26">
        <f t="shared" ref="K35:K56" si="26">K8/$K$30</f>
        <v>0.12434156378600823</v>
      </c>
      <c r="L35" s="26">
        <f t="shared" ref="L35:L56" si="27">L8/$L$30</f>
        <v>0.12095867768595041</v>
      </c>
      <c r="M35" s="26">
        <f t="shared" ref="M35:M56" si="28">M8/$M$30</f>
        <v>0.11655683690280065</v>
      </c>
      <c r="N35" s="26">
        <f t="shared" ref="N35:N56" si="29">N8/$N$30</f>
        <v>0.11494252873563218</v>
      </c>
      <c r="O35" s="26">
        <f t="shared" ref="O35:O56" si="30">O8/$O$30</f>
        <v>0.11487603305785124</v>
      </c>
      <c r="P35" s="26">
        <f t="shared" ref="P35:P56" si="31">P8/$P$30</f>
        <v>0.11554621848739496</v>
      </c>
      <c r="Q35" s="26">
        <f t="shared" ref="Q35:Q56" si="32">Q8/$Q$30</f>
        <v>0.11234567901234568</v>
      </c>
      <c r="R35" s="26">
        <f t="shared" ref="R35:R56" si="33">R8/$R$30</f>
        <v>0.11106557377049181</v>
      </c>
      <c r="S35" s="26">
        <f t="shared" ref="S35:S56" si="34">S8/$S$30</f>
        <v>0.10975609756097561</v>
      </c>
      <c r="T35" s="26">
        <f t="shared" ref="T35:T56" si="35">T8/$T$30</f>
        <v>0.10878661087866109</v>
      </c>
      <c r="U35" s="26">
        <f t="shared" ref="U35:U56" si="36">U8/$U$30</f>
        <v>0.10466101694915254</v>
      </c>
      <c r="V35" s="26">
        <f t="shared" ref="V35:V56" si="37">V8/$V$30</f>
        <v>0.10043290043290043</v>
      </c>
      <c r="W35" s="26">
        <f t="shared" ref="W35:W56" si="38">W8/$W$30</f>
        <v>0.10512820512820513</v>
      </c>
      <c r="X35" s="26">
        <f t="shared" ref="X35:X56" si="39">X8/$X$30</f>
        <v>0.10655021834061135</v>
      </c>
      <c r="Y35" s="26">
        <f t="shared" ref="Y35:Y56" si="40">Y8/$Y$30</f>
        <v>0.10720720720720721</v>
      </c>
      <c r="Z35" s="55">
        <f t="shared" ref="Z35:Z56" si="41">Z8/$Z$30</f>
        <v>0.10747663551401869</v>
      </c>
    </row>
    <row r="36" spans="1:26" ht="21.75" customHeight="1">
      <c r="A36" s="14" t="s">
        <v>1</v>
      </c>
      <c r="B36" s="42">
        <f t="shared" si="17"/>
        <v>0.13628318584070798</v>
      </c>
      <c r="C36" s="26">
        <f t="shared" si="18"/>
        <v>0.13223684210526315</v>
      </c>
      <c r="D36" s="26">
        <f t="shared" si="19"/>
        <v>0.12047391304347826</v>
      </c>
      <c r="E36" s="26">
        <f t="shared" si="20"/>
        <v>0.12381012658227848</v>
      </c>
      <c r="F36" s="26">
        <f t="shared" si="21"/>
        <v>0.11841004184100419</v>
      </c>
      <c r="G36" s="26">
        <f t="shared" si="22"/>
        <v>0.11303765690376569</v>
      </c>
      <c r="H36" s="26">
        <f t="shared" si="23"/>
        <v>0.11065587044534413</v>
      </c>
      <c r="I36" s="26">
        <f t="shared" si="24"/>
        <v>0.10470588235294118</v>
      </c>
      <c r="J36" s="26">
        <f t="shared" si="25"/>
        <v>0.10424701195219124</v>
      </c>
      <c r="K36" s="26">
        <f t="shared" si="26"/>
        <v>9.91769547325103E-2</v>
      </c>
      <c r="L36" s="26">
        <f t="shared" si="27"/>
        <v>0.10175206611570248</v>
      </c>
      <c r="M36" s="26">
        <f t="shared" si="28"/>
        <v>9.5140032948929157E-2</v>
      </c>
      <c r="N36" s="26">
        <f t="shared" si="29"/>
        <v>9.2775041050903131E-2</v>
      </c>
      <c r="O36" s="26">
        <f t="shared" si="30"/>
        <v>8.5950413223140495E-2</v>
      </c>
      <c r="P36" s="26">
        <f t="shared" si="31"/>
        <v>8.1932773109243698E-2</v>
      </c>
      <c r="Q36" s="26">
        <f t="shared" si="32"/>
        <v>8.8065843621399173E-2</v>
      </c>
      <c r="R36" s="26">
        <f t="shared" si="33"/>
        <v>9.1803278688524587E-2</v>
      </c>
      <c r="S36" s="26">
        <f t="shared" si="34"/>
        <v>9.1869918699186995E-2</v>
      </c>
      <c r="T36" s="26">
        <f t="shared" si="35"/>
        <v>9.3723849372384926E-2</v>
      </c>
      <c r="U36" s="26">
        <f t="shared" si="36"/>
        <v>9.5762711864406783E-2</v>
      </c>
      <c r="V36" s="26">
        <f t="shared" si="37"/>
        <v>0.10476190476190476</v>
      </c>
      <c r="W36" s="26">
        <f t="shared" si="38"/>
        <v>0.10341880341880341</v>
      </c>
      <c r="X36" s="26">
        <f t="shared" si="39"/>
        <v>9.7816593886462883E-2</v>
      </c>
      <c r="Y36" s="26">
        <f t="shared" si="40"/>
        <v>0.10045045045045045</v>
      </c>
      <c r="Z36" s="55">
        <f t="shared" si="41"/>
        <v>0.10420560747663551</v>
      </c>
    </row>
    <row r="37" spans="1:26" ht="21.75" customHeight="1">
      <c r="A37" s="14" t="s">
        <v>3</v>
      </c>
      <c r="B37" s="42">
        <f t="shared" si="17"/>
        <v>8.9159292035398227E-2</v>
      </c>
      <c r="C37" s="26">
        <f t="shared" si="18"/>
        <v>8.7912280701754386E-2</v>
      </c>
      <c r="D37" s="26">
        <f t="shared" si="19"/>
        <v>8.8139130434782609E-2</v>
      </c>
      <c r="E37" s="26">
        <f t="shared" si="20"/>
        <v>8.3270042194092828E-2</v>
      </c>
      <c r="F37" s="26">
        <f t="shared" si="21"/>
        <v>8.3033472803347275E-2</v>
      </c>
      <c r="G37" s="26">
        <f t="shared" si="22"/>
        <v>8.3046025104602503E-2</v>
      </c>
      <c r="H37" s="26">
        <f t="shared" si="23"/>
        <v>8.1821862348178134E-2</v>
      </c>
      <c r="I37" s="26">
        <f t="shared" si="24"/>
        <v>8.1498039215686269E-2</v>
      </c>
      <c r="J37" s="26">
        <f t="shared" si="25"/>
        <v>8.2657370517928291E-2</v>
      </c>
      <c r="K37" s="26">
        <f t="shared" si="26"/>
        <v>8.3226337448559673E-2</v>
      </c>
      <c r="L37" s="26">
        <f t="shared" si="27"/>
        <v>8.347107438016528E-2</v>
      </c>
      <c r="M37" s="26">
        <f t="shared" si="28"/>
        <v>8.1136738056013166E-2</v>
      </c>
      <c r="N37" s="26">
        <f t="shared" si="29"/>
        <v>8.3333333333333343E-2</v>
      </c>
      <c r="O37" s="26">
        <f t="shared" si="30"/>
        <v>8.4297520661157019E-2</v>
      </c>
      <c r="P37" s="26">
        <f t="shared" si="31"/>
        <v>8.5294117647058826E-2</v>
      </c>
      <c r="Q37" s="26">
        <f t="shared" si="32"/>
        <v>8.4362139917695478E-2</v>
      </c>
      <c r="R37" s="26">
        <f t="shared" si="33"/>
        <v>8.2786885245901637E-2</v>
      </c>
      <c r="S37" s="26">
        <f t="shared" si="34"/>
        <v>7.8455284552845533E-2</v>
      </c>
      <c r="T37" s="26">
        <f t="shared" si="35"/>
        <v>8.2426778242677815E-2</v>
      </c>
      <c r="U37" s="26">
        <f t="shared" si="36"/>
        <v>8.2627118644067798E-2</v>
      </c>
      <c r="V37" s="26">
        <f t="shared" si="37"/>
        <v>8.5714285714285715E-2</v>
      </c>
      <c r="W37" s="26">
        <f t="shared" si="38"/>
        <v>8.5042735042735032E-2</v>
      </c>
      <c r="X37" s="26">
        <f t="shared" si="39"/>
        <v>8.4716157205240172E-2</v>
      </c>
      <c r="Y37" s="26">
        <f t="shared" si="40"/>
        <v>8.2882882882882883E-2</v>
      </c>
      <c r="Z37" s="55">
        <f t="shared" si="41"/>
        <v>8.3177570093457942E-2</v>
      </c>
    </row>
    <row r="38" spans="1:26" ht="21.75" customHeight="1">
      <c r="A38" s="14" t="s">
        <v>5</v>
      </c>
      <c r="B38" s="42">
        <f t="shared" si="17"/>
        <v>4.2902654867256633E-2</v>
      </c>
      <c r="C38" s="26">
        <f t="shared" si="18"/>
        <v>4.5333333333333337E-2</v>
      </c>
      <c r="D38" s="26">
        <f t="shared" si="19"/>
        <v>4.8791304347826088E-2</v>
      </c>
      <c r="E38" s="26">
        <f t="shared" si="20"/>
        <v>4.8877637130801684E-2</v>
      </c>
      <c r="F38" s="26">
        <f t="shared" si="21"/>
        <v>5.3313807531380757E-2</v>
      </c>
      <c r="G38" s="26">
        <f t="shared" si="22"/>
        <v>5.4991631799163186E-2</v>
      </c>
      <c r="H38" s="26">
        <f t="shared" si="23"/>
        <v>5.1303643724696361E-2</v>
      </c>
      <c r="I38" s="26">
        <f t="shared" si="24"/>
        <v>5.3733333333333334E-2</v>
      </c>
      <c r="J38" s="26">
        <f t="shared" si="25"/>
        <v>5.3717131474103591E-2</v>
      </c>
      <c r="K38" s="26">
        <f t="shared" si="26"/>
        <v>5.2181069958847734E-2</v>
      </c>
      <c r="L38" s="26">
        <f t="shared" si="27"/>
        <v>5.3305785123966942E-2</v>
      </c>
      <c r="M38" s="26">
        <f t="shared" si="28"/>
        <v>5.313014827018122E-2</v>
      </c>
      <c r="N38" s="26">
        <f t="shared" si="29"/>
        <v>5.2545155993431861E-2</v>
      </c>
      <c r="O38" s="26">
        <f t="shared" si="30"/>
        <v>5.2479338842975204E-2</v>
      </c>
      <c r="P38" s="26">
        <f t="shared" si="31"/>
        <v>5.2941176470588235E-2</v>
      </c>
      <c r="Q38" s="26">
        <f t="shared" si="32"/>
        <v>5.267489711934157E-2</v>
      </c>
      <c r="R38" s="26">
        <f t="shared" si="33"/>
        <v>5.2868852459016395E-2</v>
      </c>
      <c r="S38" s="26">
        <f t="shared" si="34"/>
        <v>5.3252032520325204E-2</v>
      </c>
      <c r="T38" s="26">
        <f t="shared" si="35"/>
        <v>5.3974895397489543E-2</v>
      </c>
      <c r="U38" s="26">
        <f t="shared" si="36"/>
        <v>5.3389830508474574E-2</v>
      </c>
      <c r="V38" s="26">
        <f t="shared" si="37"/>
        <v>5.9307359307359302E-2</v>
      </c>
      <c r="W38" s="26">
        <f t="shared" si="38"/>
        <v>5.9401709401709406E-2</v>
      </c>
      <c r="X38" s="26">
        <f t="shared" si="39"/>
        <v>5.7205240174672489E-2</v>
      </c>
      <c r="Y38" s="26">
        <f t="shared" si="40"/>
        <v>5.7657657657657659E-2</v>
      </c>
      <c r="Z38" s="55">
        <f t="shared" si="41"/>
        <v>5.8878504672897194E-2</v>
      </c>
    </row>
    <row r="39" spans="1:26" ht="21.75" customHeight="1">
      <c r="A39" s="14" t="s">
        <v>7</v>
      </c>
      <c r="B39" s="42">
        <f t="shared" si="17"/>
        <v>6.21504424778761E-2</v>
      </c>
      <c r="C39" s="26">
        <f t="shared" si="18"/>
        <v>6.2447368421052626E-2</v>
      </c>
      <c r="D39" s="26">
        <f t="shared" si="19"/>
        <v>6.0695652173913046E-2</v>
      </c>
      <c r="E39" s="26">
        <f t="shared" si="20"/>
        <v>5.8219409282700425E-2</v>
      </c>
      <c r="F39" s="26">
        <f t="shared" si="21"/>
        <v>5.8150627615062761E-2</v>
      </c>
      <c r="G39" s="26">
        <f t="shared" si="22"/>
        <v>5.7263598326359834E-2</v>
      </c>
      <c r="H39" s="26">
        <f t="shared" si="23"/>
        <v>5.4712550607287448E-2</v>
      </c>
      <c r="I39" s="26">
        <f t="shared" si="24"/>
        <v>5.137254901960784E-2</v>
      </c>
      <c r="J39" s="26">
        <f t="shared" si="25"/>
        <v>4.8478087649402389E-2</v>
      </c>
      <c r="K39" s="26">
        <f t="shared" si="26"/>
        <v>4.6382716049382718E-2</v>
      </c>
      <c r="L39" s="26">
        <f t="shared" si="27"/>
        <v>4.5024793388429754E-2</v>
      </c>
      <c r="M39" s="26">
        <f t="shared" si="28"/>
        <v>4.118616144975288E-2</v>
      </c>
      <c r="N39" s="26">
        <f t="shared" si="29"/>
        <v>4.064039408866995E-2</v>
      </c>
      <c r="O39" s="26">
        <f t="shared" si="30"/>
        <v>4.0495867768595047E-2</v>
      </c>
      <c r="P39" s="26">
        <f t="shared" si="31"/>
        <v>4.11764705882353E-2</v>
      </c>
      <c r="Q39" s="26">
        <f t="shared" si="32"/>
        <v>4.0329218106995884E-2</v>
      </c>
      <c r="R39" s="26">
        <f t="shared" si="33"/>
        <v>4.0573770491803281E-2</v>
      </c>
      <c r="S39" s="26">
        <f t="shared" si="34"/>
        <v>4.2682926829268296E-2</v>
      </c>
      <c r="T39" s="26">
        <f t="shared" si="35"/>
        <v>4.4769874476987444E-2</v>
      </c>
      <c r="U39" s="26">
        <f t="shared" si="36"/>
        <v>4.3220338983050846E-2</v>
      </c>
      <c r="V39" s="26">
        <f t="shared" si="37"/>
        <v>3.9826839826839822E-2</v>
      </c>
      <c r="W39" s="26">
        <f t="shared" si="38"/>
        <v>4.401709401709402E-2</v>
      </c>
      <c r="X39" s="26">
        <f t="shared" si="39"/>
        <v>4.1921397379912663E-2</v>
      </c>
      <c r="Y39" s="26">
        <f t="shared" si="40"/>
        <v>4.4144144144144144E-2</v>
      </c>
      <c r="Z39" s="55">
        <f t="shared" si="41"/>
        <v>4.6261682242990654E-2</v>
      </c>
    </row>
    <row r="40" spans="1:26" ht="21.75" customHeight="1">
      <c r="A40" s="14" t="s">
        <v>18</v>
      </c>
      <c r="B40" s="42">
        <f t="shared" si="17"/>
        <v>2.0792035398230088E-2</v>
      </c>
      <c r="C40" s="26">
        <f t="shared" si="18"/>
        <v>2.6609649122807017E-2</v>
      </c>
      <c r="D40" s="26">
        <f t="shared" si="19"/>
        <v>2.7843478260869563E-2</v>
      </c>
      <c r="E40" s="26">
        <f t="shared" si="20"/>
        <v>3.6632911392405064E-2</v>
      </c>
      <c r="F40" s="26">
        <f t="shared" si="21"/>
        <v>3.8322175732217578E-2</v>
      </c>
      <c r="G40" s="26">
        <f t="shared" si="22"/>
        <v>4.10418410041841E-2</v>
      </c>
      <c r="H40" s="26">
        <f t="shared" si="23"/>
        <v>4.5550607287449391E-2</v>
      </c>
      <c r="I40" s="26">
        <f t="shared" si="24"/>
        <v>4.976470588235294E-2</v>
      </c>
      <c r="J40" s="26">
        <f t="shared" si="25"/>
        <v>4.7171314741035857E-2</v>
      </c>
      <c r="K40" s="26">
        <f t="shared" si="26"/>
        <v>4.2666666666666665E-2</v>
      </c>
      <c r="L40" s="26">
        <f t="shared" si="27"/>
        <v>5.0400826446280987E-2</v>
      </c>
      <c r="M40" s="26">
        <f t="shared" si="28"/>
        <v>5.0247116968698512E-2</v>
      </c>
      <c r="N40" s="26">
        <f t="shared" si="29"/>
        <v>4.6387520525451566E-2</v>
      </c>
      <c r="O40" s="26">
        <f t="shared" si="30"/>
        <v>4.2975206611570248E-2</v>
      </c>
      <c r="P40" s="26">
        <f t="shared" si="31"/>
        <v>4.0336134453781508E-2</v>
      </c>
      <c r="Q40" s="26">
        <f t="shared" si="32"/>
        <v>3.9917695473251025E-2</v>
      </c>
      <c r="R40" s="26">
        <f t="shared" si="33"/>
        <v>4.1393442622950818E-2</v>
      </c>
      <c r="S40" s="26">
        <f t="shared" si="34"/>
        <v>4.2276422764227641E-2</v>
      </c>
      <c r="T40" s="26">
        <f t="shared" si="35"/>
        <v>3.5983263598326355E-2</v>
      </c>
      <c r="U40" s="26">
        <f t="shared" si="36"/>
        <v>3.4322033898305085E-2</v>
      </c>
      <c r="V40" s="26">
        <f t="shared" si="37"/>
        <v>3.4199134199134201E-2</v>
      </c>
      <c r="W40" s="26">
        <f t="shared" si="38"/>
        <v>3.4188034188034191E-2</v>
      </c>
      <c r="X40" s="26">
        <f t="shared" si="39"/>
        <v>3.7991266375545847E-2</v>
      </c>
      <c r="Y40" s="26">
        <f t="shared" si="40"/>
        <v>3.8738738738738739E-2</v>
      </c>
      <c r="Z40" s="55">
        <f t="shared" si="41"/>
        <v>3.7850467289719622E-2</v>
      </c>
    </row>
    <row r="41" spans="1:26" ht="21.75" customHeight="1">
      <c r="A41" s="14" t="s">
        <v>6</v>
      </c>
      <c r="B41" s="42">
        <f t="shared" si="17"/>
        <v>5.5269911504424778E-2</v>
      </c>
      <c r="C41" s="26">
        <f t="shared" si="18"/>
        <v>5.2789473684210525E-2</v>
      </c>
      <c r="D41" s="26">
        <f t="shared" si="19"/>
        <v>5.2121739130434781E-2</v>
      </c>
      <c r="E41" s="26">
        <f t="shared" si="20"/>
        <v>5.2059071729957801E-2</v>
      </c>
      <c r="F41" s="26">
        <f t="shared" si="21"/>
        <v>4.6497907949790793E-2</v>
      </c>
      <c r="G41" s="26">
        <f t="shared" si="22"/>
        <v>4.5907949790794975E-2</v>
      </c>
      <c r="H41" s="26">
        <f t="shared" si="23"/>
        <v>4.4951417004048581E-2</v>
      </c>
      <c r="I41" s="26">
        <f t="shared" si="24"/>
        <v>4.3788235294117649E-2</v>
      </c>
      <c r="J41" s="26">
        <f t="shared" si="25"/>
        <v>4.2537848605577688E-2</v>
      </c>
      <c r="K41" s="26">
        <f t="shared" si="26"/>
        <v>4.255967078189301E-2</v>
      </c>
      <c r="L41" s="26">
        <f t="shared" si="27"/>
        <v>4.0301652892561983E-2</v>
      </c>
      <c r="M41" s="26">
        <f t="shared" si="28"/>
        <v>4.0362438220757829E-2</v>
      </c>
      <c r="N41" s="26">
        <f t="shared" si="29"/>
        <v>4.1461412151067321E-2</v>
      </c>
      <c r="O41" s="26">
        <f t="shared" si="30"/>
        <v>4.2975206611570248E-2</v>
      </c>
      <c r="P41" s="26">
        <f t="shared" si="31"/>
        <v>4.159663865546219E-2</v>
      </c>
      <c r="Q41" s="26">
        <f t="shared" si="32"/>
        <v>4.2386831275720169E-2</v>
      </c>
      <c r="R41" s="26">
        <f t="shared" si="33"/>
        <v>3.8524590163934426E-2</v>
      </c>
      <c r="S41" s="26">
        <f t="shared" si="34"/>
        <v>3.6178861788617886E-2</v>
      </c>
      <c r="T41" s="26">
        <f t="shared" si="35"/>
        <v>3.5146443514644354E-2</v>
      </c>
      <c r="U41" s="26">
        <f t="shared" si="36"/>
        <v>3.6016949152542374E-2</v>
      </c>
      <c r="V41" s="26">
        <f t="shared" si="37"/>
        <v>4.0692640692640697E-2</v>
      </c>
      <c r="W41" s="26">
        <f t="shared" si="38"/>
        <v>3.5897435897435902E-2</v>
      </c>
      <c r="X41" s="26">
        <f t="shared" si="39"/>
        <v>3.6244541484716161E-2</v>
      </c>
      <c r="Y41" s="26">
        <f t="shared" si="40"/>
        <v>3.5135135135135137E-2</v>
      </c>
      <c r="Z41" s="55">
        <f t="shared" si="41"/>
        <v>3.5981308411214954E-2</v>
      </c>
    </row>
    <row r="42" spans="1:26" ht="21.75" customHeight="1">
      <c r="A42" s="14" t="s">
        <v>4</v>
      </c>
      <c r="B42" s="42">
        <f t="shared" si="17"/>
        <v>4.7323008849557521E-2</v>
      </c>
      <c r="C42" s="26">
        <f t="shared" si="18"/>
        <v>4.8035087719298243E-2</v>
      </c>
      <c r="D42" s="26">
        <f t="shared" si="19"/>
        <v>4.9408695652173915E-2</v>
      </c>
      <c r="E42" s="26">
        <f t="shared" si="20"/>
        <v>5.0603375527426164E-2</v>
      </c>
      <c r="F42" s="26">
        <f t="shared" si="21"/>
        <v>5.0711297071129702E-2</v>
      </c>
      <c r="G42" s="26">
        <f t="shared" si="22"/>
        <v>5.1489539748953969E-2</v>
      </c>
      <c r="H42" s="26">
        <f t="shared" si="23"/>
        <v>5.2680161943319842E-2</v>
      </c>
      <c r="I42" s="26">
        <f t="shared" si="24"/>
        <v>5.4447058823529411E-2</v>
      </c>
      <c r="J42" s="26">
        <f t="shared" si="25"/>
        <v>5.5960159362549798E-2</v>
      </c>
      <c r="K42" s="26">
        <f t="shared" si="26"/>
        <v>5.972839506172839E-2</v>
      </c>
      <c r="L42" s="26">
        <f t="shared" si="27"/>
        <v>6.5330578512396695E-2</v>
      </c>
      <c r="M42" s="26">
        <f t="shared" si="28"/>
        <v>6.7133443163097203E-2</v>
      </c>
      <c r="N42" s="26">
        <f t="shared" si="29"/>
        <v>7.0197044334975381E-2</v>
      </c>
      <c r="O42" s="26">
        <f t="shared" si="30"/>
        <v>6.8181818181818177E-2</v>
      </c>
      <c r="P42" s="26">
        <f t="shared" si="31"/>
        <v>6.5126050420168072E-2</v>
      </c>
      <c r="Q42" s="26">
        <f t="shared" si="32"/>
        <v>7.448559670781893E-2</v>
      </c>
      <c r="R42" s="26">
        <f t="shared" si="33"/>
        <v>7.8688524590163927E-2</v>
      </c>
      <c r="S42" s="26">
        <f t="shared" si="34"/>
        <v>7.8455284552845533E-2</v>
      </c>
      <c r="T42" s="26">
        <f t="shared" si="35"/>
        <v>7.364016736401674E-2</v>
      </c>
      <c r="U42" s="26">
        <f t="shared" si="36"/>
        <v>6.3559322033898302E-2</v>
      </c>
      <c r="V42" s="26">
        <f t="shared" si="37"/>
        <v>5.3679653679653681E-2</v>
      </c>
      <c r="W42" s="26">
        <f t="shared" si="38"/>
        <v>4.4871794871794872E-2</v>
      </c>
      <c r="X42" s="26">
        <f t="shared" si="39"/>
        <v>3.9737991266375547E-2</v>
      </c>
      <c r="Y42" s="26">
        <f t="shared" si="40"/>
        <v>3.063063063063063E-2</v>
      </c>
      <c r="Z42" s="55">
        <f t="shared" si="41"/>
        <v>2.5700934579439252E-2</v>
      </c>
    </row>
    <row r="43" spans="1:26" ht="21.75" customHeight="1">
      <c r="A43" s="17" t="s">
        <v>26</v>
      </c>
      <c r="B43" s="58">
        <f t="shared" si="17"/>
        <v>2.0331858407079646E-2</v>
      </c>
      <c r="C43" s="56">
        <f t="shared" si="18"/>
        <v>2.0600877192982456E-2</v>
      </c>
      <c r="D43" s="56">
        <f t="shared" si="19"/>
        <v>2.022173913043478E-2</v>
      </c>
      <c r="E43" s="56">
        <f t="shared" si="20"/>
        <v>2.2426160337552743E-2</v>
      </c>
      <c r="F43" s="56">
        <f t="shared" si="21"/>
        <v>2.0556485355648538E-2</v>
      </c>
      <c r="G43" s="56">
        <f t="shared" si="22"/>
        <v>2.0502092050209208E-2</v>
      </c>
      <c r="H43" s="56">
        <f t="shared" si="23"/>
        <v>1.9404858299595141E-2</v>
      </c>
      <c r="I43" s="56">
        <f t="shared" si="24"/>
        <v>1.7737254901960785E-2</v>
      </c>
      <c r="J43" s="56">
        <f t="shared" si="25"/>
        <v>1.8083665338645416E-2</v>
      </c>
      <c r="K43" s="56">
        <f t="shared" si="26"/>
        <v>1.8580246913580244E-2</v>
      </c>
      <c r="L43" s="56">
        <f t="shared" si="27"/>
        <v>1.93801652892562E-2</v>
      </c>
      <c r="M43" s="56">
        <f t="shared" si="28"/>
        <v>1.9357495881383854E-2</v>
      </c>
      <c r="N43" s="56">
        <f t="shared" si="29"/>
        <v>2.0525451559934318E-2</v>
      </c>
      <c r="O43" s="56">
        <f t="shared" si="30"/>
        <v>1.7355371900826446E-2</v>
      </c>
      <c r="P43" s="56">
        <f t="shared" si="31"/>
        <v>1.8067226890756301E-2</v>
      </c>
      <c r="Q43" s="56">
        <f t="shared" si="32"/>
        <v>1.9753086419753086E-2</v>
      </c>
      <c r="R43" s="56">
        <f t="shared" si="33"/>
        <v>1.9262295081967213E-2</v>
      </c>
      <c r="S43" s="56">
        <f t="shared" si="34"/>
        <v>2.113821138211382E-2</v>
      </c>
      <c r="T43" s="56">
        <f t="shared" si="35"/>
        <v>2.1338912133891212E-2</v>
      </c>
      <c r="U43" s="56">
        <f t="shared" si="36"/>
        <v>2.288135593220339E-2</v>
      </c>
      <c r="V43" s="56">
        <f t="shared" si="37"/>
        <v>1.9047619047619049E-2</v>
      </c>
      <c r="W43" s="56">
        <f t="shared" si="38"/>
        <v>2.2649572649572649E-2</v>
      </c>
      <c r="X43" s="56">
        <f t="shared" si="39"/>
        <v>2.4890829694323144E-2</v>
      </c>
      <c r="Y43" s="56">
        <f t="shared" si="40"/>
        <v>2.4774774774774775E-2</v>
      </c>
      <c r="Z43" s="57">
        <f t="shared" si="41"/>
        <v>2.5700934579439252E-2</v>
      </c>
    </row>
    <row r="44" spans="1:26" ht="21.75" customHeight="1">
      <c r="A44" s="14" t="s">
        <v>8</v>
      </c>
      <c r="B44" s="42">
        <f t="shared" si="17"/>
        <v>1.7252212389380531E-2</v>
      </c>
      <c r="C44" s="26">
        <f t="shared" si="18"/>
        <v>1.7438596491228069E-2</v>
      </c>
      <c r="D44" s="26">
        <f t="shared" si="19"/>
        <v>1.742173913043478E-2</v>
      </c>
      <c r="E44" s="26">
        <f t="shared" si="20"/>
        <v>1.7704641350210968E-2</v>
      </c>
      <c r="F44" s="26">
        <f t="shared" si="21"/>
        <v>1.8246861924686192E-2</v>
      </c>
      <c r="G44" s="26">
        <f t="shared" si="22"/>
        <v>1.8924686192468617E-2</v>
      </c>
      <c r="H44" s="26">
        <f t="shared" si="23"/>
        <v>1.8489878542510121E-2</v>
      </c>
      <c r="I44" s="26">
        <f t="shared" si="24"/>
        <v>1.9227450980392156E-2</v>
      </c>
      <c r="J44" s="26">
        <f t="shared" si="25"/>
        <v>1.9649402390438248E-2</v>
      </c>
      <c r="K44" s="26">
        <f t="shared" si="26"/>
        <v>2.1069958847736627E-2</v>
      </c>
      <c r="L44" s="26">
        <f t="shared" si="27"/>
        <v>2.2111570247933886E-2</v>
      </c>
      <c r="M44" s="26">
        <f t="shared" si="28"/>
        <v>2.1828665568369026E-2</v>
      </c>
      <c r="N44" s="26">
        <f t="shared" si="29"/>
        <v>2.2167487684729065E-2</v>
      </c>
      <c r="O44" s="26">
        <f t="shared" si="30"/>
        <v>2.2314049586776862E-2</v>
      </c>
      <c r="P44" s="26">
        <f t="shared" si="31"/>
        <v>2.2689075630252103E-2</v>
      </c>
      <c r="Q44" s="26">
        <f t="shared" si="32"/>
        <v>2.2633744855967079E-2</v>
      </c>
      <c r="R44" s="26">
        <f t="shared" si="33"/>
        <v>2.2131147540983609E-2</v>
      </c>
      <c r="S44" s="26">
        <f t="shared" si="34"/>
        <v>2.3983739837398377E-2</v>
      </c>
      <c r="T44" s="26">
        <f t="shared" si="35"/>
        <v>2.217573221757322E-2</v>
      </c>
      <c r="U44" s="26">
        <f t="shared" si="36"/>
        <v>2.4576271186440676E-2</v>
      </c>
      <c r="V44" s="26">
        <f t="shared" si="37"/>
        <v>2.5974025974025976E-2</v>
      </c>
      <c r="W44" s="26">
        <f t="shared" si="38"/>
        <v>2.393162393162393E-2</v>
      </c>
      <c r="X44" s="26">
        <f t="shared" si="39"/>
        <v>2.3580786026200874E-2</v>
      </c>
      <c r="Y44" s="26">
        <f t="shared" si="40"/>
        <v>2.4774774774774775E-2</v>
      </c>
      <c r="Z44" s="55">
        <f t="shared" si="41"/>
        <v>2.4766355140186914E-2</v>
      </c>
    </row>
    <row r="45" spans="1:26" ht="21.75" customHeight="1">
      <c r="A45" s="14" t="s">
        <v>9</v>
      </c>
      <c r="B45" s="42">
        <f t="shared" si="17"/>
        <v>1.2194690265486724E-2</v>
      </c>
      <c r="C45" s="26">
        <f t="shared" si="18"/>
        <v>1.2280701754385965E-2</v>
      </c>
      <c r="D45" s="26">
        <f t="shared" si="19"/>
        <v>1.2539130434782608E-2</v>
      </c>
      <c r="E45" s="26">
        <f t="shared" si="20"/>
        <v>1.4514767932489452E-2</v>
      </c>
      <c r="F45" s="26">
        <f t="shared" si="21"/>
        <v>1.5092050209205022E-2</v>
      </c>
      <c r="G45" s="26">
        <f t="shared" si="22"/>
        <v>1.5560669456066946E-2</v>
      </c>
      <c r="H45" s="26">
        <f t="shared" si="23"/>
        <v>1.6020242914979756E-2</v>
      </c>
      <c r="I45" s="26">
        <f t="shared" si="24"/>
        <v>1.5756862745098039E-2</v>
      </c>
      <c r="J45" s="26">
        <f t="shared" si="25"/>
        <v>1.6111553784860556E-2</v>
      </c>
      <c r="K45" s="26">
        <f t="shared" si="26"/>
        <v>1.6958847736625517E-2</v>
      </c>
      <c r="L45" s="26">
        <f t="shared" si="27"/>
        <v>1.7929752066115703E-2</v>
      </c>
      <c r="M45" s="26">
        <f t="shared" si="28"/>
        <v>2.059308072487644E-2</v>
      </c>
      <c r="N45" s="26">
        <f t="shared" si="29"/>
        <v>2.0525451559934318E-2</v>
      </c>
      <c r="O45" s="26">
        <f t="shared" si="30"/>
        <v>2.0247933884297523E-2</v>
      </c>
      <c r="P45" s="26">
        <f t="shared" si="31"/>
        <v>1.9327731092436972E-2</v>
      </c>
      <c r="Q45" s="26">
        <f t="shared" si="32"/>
        <v>1.9753086419753086E-2</v>
      </c>
      <c r="R45" s="26">
        <f t="shared" si="33"/>
        <v>2.0491803278688523E-2</v>
      </c>
      <c r="S45" s="26">
        <f t="shared" si="34"/>
        <v>2.032520325203252E-2</v>
      </c>
      <c r="T45" s="26">
        <f t="shared" si="35"/>
        <v>2.1338912133891212E-2</v>
      </c>
      <c r="U45" s="26">
        <f t="shared" si="36"/>
        <v>2.2033898305084745E-2</v>
      </c>
      <c r="V45" s="26">
        <f t="shared" si="37"/>
        <v>2.2943722943722943E-2</v>
      </c>
      <c r="W45" s="26">
        <f t="shared" si="38"/>
        <v>2.2649572649572649E-2</v>
      </c>
      <c r="X45" s="26">
        <f t="shared" si="39"/>
        <v>2.2270742358078601E-2</v>
      </c>
      <c r="Y45" s="26">
        <f t="shared" si="40"/>
        <v>2.2072072072072072E-2</v>
      </c>
      <c r="Z45" s="55">
        <f t="shared" si="41"/>
        <v>2.1495327102803736E-2</v>
      </c>
    </row>
    <row r="46" spans="1:26" ht="21.75" customHeight="1">
      <c r="A46" s="14" t="s">
        <v>10</v>
      </c>
      <c r="B46" s="42">
        <f t="shared" si="17"/>
        <v>1.7221238938053097E-2</v>
      </c>
      <c r="C46" s="26">
        <f t="shared" si="18"/>
        <v>1.7118421052631578E-2</v>
      </c>
      <c r="D46" s="26">
        <f t="shared" si="19"/>
        <v>1.6865217391304348E-2</v>
      </c>
      <c r="E46" s="26">
        <f t="shared" si="20"/>
        <v>1.460337552742616E-2</v>
      </c>
      <c r="F46" s="26">
        <f t="shared" si="21"/>
        <v>1.4552301255230127E-2</v>
      </c>
      <c r="G46" s="26">
        <f t="shared" si="22"/>
        <v>1.4230125523012551E-2</v>
      </c>
      <c r="H46" s="26">
        <f t="shared" si="23"/>
        <v>1.3793522267206478E-2</v>
      </c>
      <c r="I46" s="26">
        <f t="shared" si="24"/>
        <v>1.3949019607843137E-2</v>
      </c>
      <c r="J46" s="26">
        <f t="shared" si="25"/>
        <v>1.4175298804780875E-2</v>
      </c>
      <c r="K46" s="26">
        <f t="shared" si="26"/>
        <v>1.3925925925925925E-2</v>
      </c>
      <c r="L46" s="26">
        <f t="shared" si="27"/>
        <v>1.43099173553719E-2</v>
      </c>
      <c r="M46" s="26">
        <f t="shared" si="28"/>
        <v>1.4415156507413509E-2</v>
      </c>
      <c r="N46" s="26">
        <f t="shared" si="29"/>
        <v>1.477832512315271E-2</v>
      </c>
      <c r="O46" s="26">
        <f t="shared" si="30"/>
        <v>1.5289256198347109E-2</v>
      </c>
      <c r="P46" s="26">
        <f t="shared" si="31"/>
        <v>1.680672268907563E-2</v>
      </c>
      <c r="Q46" s="26">
        <f t="shared" si="32"/>
        <v>1.7695473251028805E-2</v>
      </c>
      <c r="R46" s="26">
        <f t="shared" si="33"/>
        <v>1.8032786885245903E-2</v>
      </c>
      <c r="S46" s="26">
        <f t="shared" si="34"/>
        <v>1.8292682926829267E-2</v>
      </c>
      <c r="T46" s="26">
        <f t="shared" si="35"/>
        <v>1.6736401673640166E-2</v>
      </c>
      <c r="U46" s="26">
        <f t="shared" si="36"/>
        <v>1.5677966101694914E-2</v>
      </c>
      <c r="V46" s="26">
        <f t="shared" si="37"/>
        <v>1.2987012987012988E-2</v>
      </c>
      <c r="W46" s="26">
        <f t="shared" si="38"/>
        <v>1.6666666666666666E-2</v>
      </c>
      <c r="X46" s="26">
        <f t="shared" si="39"/>
        <v>1.9650655021834062E-2</v>
      </c>
      <c r="Y46" s="26">
        <f t="shared" si="40"/>
        <v>1.9819819819819822E-2</v>
      </c>
      <c r="Z46" s="55">
        <f t="shared" si="41"/>
        <v>2.0093457943925232E-2</v>
      </c>
    </row>
    <row r="47" spans="1:26" ht="21.75" customHeight="1">
      <c r="A47" s="14" t="s">
        <v>16</v>
      </c>
      <c r="B47" s="42">
        <f t="shared" si="17"/>
        <v>1.3716814159292035E-2</v>
      </c>
      <c r="C47" s="26">
        <f t="shared" si="18"/>
        <v>1.4605263157894737E-2</v>
      </c>
      <c r="D47" s="26">
        <f t="shared" si="19"/>
        <v>1.4478260869565218E-2</v>
      </c>
      <c r="E47" s="26">
        <f t="shared" si="20"/>
        <v>1.5033755274261604E-2</v>
      </c>
      <c r="F47" s="26">
        <f t="shared" si="21"/>
        <v>1.3974895397489539E-2</v>
      </c>
      <c r="G47" s="26">
        <f t="shared" si="22"/>
        <v>1.4535564853556487E-2</v>
      </c>
      <c r="H47" s="26">
        <f t="shared" si="23"/>
        <v>1.4214574898785425E-2</v>
      </c>
      <c r="I47" s="26">
        <f t="shared" si="24"/>
        <v>1.3976470588235295E-2</v>
      </c>
      <c r="J47" s="26">
        <f t="shared" si="25"/>
        <v>1.4215139442231076E-2</v>
      </c>
      <c r="K47" s="26">
        <f t="shared" si="26"/>
        <v>1.4683127572016461E-2</v>
      </c>
      <c r="L47" s="26">
        <f t="shared" si="27"/>
        <v>1.4462809917355372E-2</v>
      </c>
      <c r="M47" s="26">
        <f t="shared" si="28"/>
        <v>1.3546128500823724E-2</v>
      </c>
      <c r="N47" s="26">
        <f t="shared" si="29"/>
        <v>1.2959770114942528E-2</v>
      </c>
      <c r="O47" s="26">
        <f t="shared" si="30"/>
        <v>1.3731404958677685E-2</v>
      </c>
      <c r="P47" s="26">
        <f t="shared" si="31"/>
        <v>1.4394957983193278E-2</v>
      </c>
      <c r="Q47" s="26">
        <f t="shared" si="32"/>
        <v>1.4205761316872428E-2</v>
      </c>
      <c r="R47" s="26">
        <f t="shared" si="33"/>
        <v>1.4901639344262295E-2</v>
      </c>
      <c r="S47" s="26">
        <f t="shared" si="34"/>
        <v>1.5158536585365853E-2</v>
      </c>
      <c r="T47" s="26">
        <f t="shared" si="35"/>
        <v>1.494979079497908E-2</v>
      </c>
      <c r="U47" s="26">
        <f t="shared" si="36"/>
        <v>1.4966101694915255E-2</v>
      </c>
      <c r="V47" s="26">
        <f t="shared" si="37"/>
        <v>1.5800865800865802E-2</v>
      </c>
      <c r="W47" s="26">
        <f t="shared" si="38"/>
        <v>1.601709401709402E-2</v>
      </c>
      <c r="X47" s="26">
        <f t="shared" si="39"/>
        <v>1.5668122270742359E-2</v>
      </c>
      <c r="Y47" s="26">
        <f t="shared" si="40"/>
        <v>1.5765765765765764E-2</v>
      </c>
      <c r="Z47" s="55">
        <f t="shared" si="41"/>
        <v>1.4953271028037384E-2</v>
      </c>
    </row>
    <row r="48" spans="1:26" ht="21.75" customHeight="1">
      <c r="A48" s="14" t="s">
        <v>29</v>
      </c>
      <c r="B48" s="42">
        <f t="shared" si="17"/>
        <v>1.1946902654867258E-2</v>
      </c>
      <c r="C48" s="26">
        <f t="shared" si="18"/>
        <v>1.4035087719298246E-2</v>
      </c>
      <c r="D48" s="26">
        <f t="shared" si="19"/>
        <v>1.391304347826087E-2</v>
      </c>
      <c r="E48" s="26">
        <f t="shared" si="20"/>
        <v>1.350210970464135E-2</v>
      </c>
      <c r="F48" s="26">
        <f t="shared" si="21"/>
        <v>1.3389121338912135E-2</v>
      </c>
      <c r="G48" s="26">
        <f t="shared" si="22"/>
        <v>1.3389121338912135E-2</v>
      </c>
      <c r="H48" s="26">
        <f t="shared" si="23"/>
        <v>1.3765182186234818E-2</v>
      </c>
      <c r="I48" s="26">
        <f t="shared" si="24"/>
        <v>1.3333333333333332E-2</v>
      </c>
      <c r="J48" s="26">
        <f t="shared" si="25"/>
        <v>1.3545816733067729E-2</v>
      </c>
      <c r="K48" s="26">
        <f t="shared" si="26"/>
        <v>1.3991769547325103E-2</v>
      </c>
      <c r="L48" s="26">
        <f t="shared" si="27"/>
        <v>1.5231404958677686E-2</v>
      </c>
      <c r="M48" s="26">
        <f t="shared" si="28"/>
        <v>1.492998352553542E-2</v>
      </c>
      <c r="N48" s="26">
        <f t="shared" si="29"/>
        <v>1.312807881773399E-2</v>
      </c>
      <c r="O48" s="26">
        <f t="shared" si="30"/>
        <v>1.4413223140495868E-2</v>
      </c>
      <c r="P48" s="26">
        <f t="shared" si="31"/>
        <v>1.3584033613445378E-2</v>
      </c>
      <c r="Q48" s="26">
        <f t="shared" si="32"/>
        <v>1.345679012345679E-2</v>
      </c>
      <c r="R48" s="26">
        <f t="shared" si="33"/>
        <v>1.2754098360655738E-2</v>
      </c>
      <c r="S48" s="26">
        <f t="shared" si="34"/>
        <v>1.3414634146341463E-2</v>
      </c>
      <c r="T48" s="26">
        <f t="shared" si="35"/>
        <v>1.3807531380753137E-2</v>
      </c>
      <c r="U48" s="26">
        <f t="shared" si="36"/>
        <v>1.5254237288135594E-2</v>
      </c>
      <c r="V48" s="26">
        <f t="shared" si="37"/>
        <v>1.7748917748917747E-2</v>
      </c>
      <c r="W48" s="26">
        <f t="shared" si="38"/>
        <v>1.7521367521367522E-2</v>
      </c>
      <c r="X48" s="26">
        <f t="shared" si="39"/>
        <v>1.5720524017467249E-2</v>
      </c>
      <c r="Y48" s="26">
        <f t="shared" si="40"/>
        <v>1.5765765765765764E-2</v>
      </c>
      <c r="Z48" s="55">
        <f t="shared" si="41"/>
        <v>1.4485981308411215E-2</v>
      </c>
    </row>
    <row r="49" spans="1:26" ht="21.75" customHeight="1">
      <c r="A49" s="31" t="s">
        <v>17</v>
      </c>
      <c r="B49" s="42">
        <f t="shared" si="17"/>
        <v>1.2393805309734513E-2</v>
      </c>
      <c r="C49" s="26">
        <f t="shared" si="18"/>
        <v>1.1552631578947368E-2</v>
      </c>
      <c r="D49" s="26">
        <f t="shared" si="19"/>
        <v>1.1452173913043477E-2</v>
      </c>
      <c r="E49" s="26">
        <f t="shared" si="20"/>
        <v>1.1113924050632912E-2</v>
      </c>
      <c r="F49" s="26">
        <f t="shared" si="21"/>
        <v>1.102092050209205E-2</v>
      </c>
      <c r="G49" s="26">
        <f t="shared" si="22"/>
        <v>1.102092050209205E-2</v>
      </c>
      <c r="H49" s="26">
        <f t="shared" si="23"/>
        <v>1.0016194331983806E-2</v>
      </c>
      <c r="I49" s="26">
        <f t="shared" si="24"/>
        <v>9.7019607843137259E-3</v>
      </c>
      <c r="J49" s="26">
        <f t="shared" si="25"/>
        <v>9.8565737051792834E-3</v>
      </c>
      <c r="K49" s="26">
        <f t="shared" si="26"/>
        <v>1.0181069958847738E-2</v>
      </c>
      <c r="L49" s="26">
        <f t="shared" si="27"/>
        <v>1.0785123966942149E-2</v>
      </c>
      <c r="M49" s="26">
        <f t="shared" si="28"/>
        <v>1.1441515650741351E-2</v>
      </c>
      <c r="N49" s="26">
        <f t="shared" si="29"/>
        <v>1.2807881773399015E-2</v>
      </c>
      <c r="O49" s="26">
        <f t="shared" si="30"/>
        <v>1.4041322314049587E-2</v>
      </c>
      <c r="P49" s="26">
        <f t="shared" si="31"/>
        <v>1.4663865546218489E-2</v>
      </c>
      <c r="Q49" s="26">
        <f t="shared" si="32"/>
        <v>1.4592592592592591E-2</v>
      </c>
      <c r="R49" s="26">
        <f t="shared" si="33"/>
        <v>1.4368852459016392E-2</v>
      </c>
      <c r="S49" s="26">
        <f t="shared" si="34"/>
        <v>1.4227642276422764E-2</v>
      </c>
      <c r="T49" s="26">
        <f t="shared" si="35"/>
        <v>1.4644351464435146E-2</v>
      </c>
      <c r="U49" s="26">
        <f t="shared" si="36"/>
        <v>1.4830508474576272E-2</v>
      </c>
      <c r="V49" s="26">
        <f t="shared" si="37"/>
        <v>1.5151515151515152E-2</v>
      </c>
      <c r="W49" s="26">
        <f t="shared" si="38"/>
        <v>1.3247863247863248E-2</v>
      </c>
      <c r="X49" s="26">
        <f t="shared" si="39"/>
        <v>1.3973799126637555E-2</v>
      </c>
      <c r="Y49" s="26">
        <f t="shared" si="40"/>
        <v>1.4414414414414415E-2</v>
      </c>
      <c r="Z49" s="55">
        <f t="shared" si="41"/>
        <v>1.4485981308411215E-2</v>
      </c>
    </row>
    <row r="50" spans="1:26" ht="21.95" customHeight="1">
      <c r="A50" s="31" t="s">
        <v>11</v>
      </c>
      <c r="B50" s="42">
        <f t="shared" si="17"/>
        <v>2.3075221238938053E-2</v>
      </c>
      <c r="C50" s="26">
        <f t="shared" si="18"/>
        <v>2.0635964912280702E-2</v>
      </c>
      <c r="D50" s="26">
        <f t="shared" si="19"/>
        <v>2.1582608695652174E-2</v>
      </c>
      <c r="E50" s="26">
        <f t="shared" si="20"/>
        <v>2.1308016877637129E-2</v>
      </c>
      <c r="F50" s="26">
        <f t="shared" si="21"/>
        <v>2.4267782426778243E-2</v>
      </c>
      <c r="G50" s="26">
        <f t="shared" si="22"/>
        <v>9.9539748953974896E-3</v>
      </c>
      <c r="H50" s="26">
        <f t="shared" si="23"/>
        <v>2.2453441295546561E-2</v>
      </c>
      <c r="I50" s="26">
        <f t="shared" si="24"/>
        <v>2.1682352941176469E-2</v>
      </c>
      <c r="J50" s="26">
        <f t="shared" si="25"/>
        <v>2.1529880478087651E-2</v>
      </c>
      <c r="K50" s="26">
        <f t="shared" si="26"/>
        <v>1.660493827160494E-2</v>
      </c>
      <c r="L50" s="26">
        <f t="shared" si="27"/>
        <v>6.7190082644628096E-3</v>
      </c>
      <c r="M50" s="26">
        <f t="shared" si="28"/>
        <v>1.6886326194398681E-2</v>
      </c>
      <c r="N50" s="26">
        <f t="shared" si="29"/>
        <v>1.7651888341543513E-2</v>
      </c>
      <c r="O50" s="26">
        <f t="shared" si="30"/>
        <v>1.9008264462809916E-2</v>
      </c>
      <c r="P50" s="26">
        <f t="shared" si="31"/>
        <v>1.9747899159663865E-2</v>
      </c>
      <c r="Q50" s="26">
        <f t="shared" si="32"/>
        <v>1.646090534979424E-2</v>
      </c>
      <c r="R50" s="26">
        <f t="shared" si="33"/>
        <v>1.5573770491803278E-2</v>
      </c>
      <c r="S50" s="26">
        <f t="shared" si="34"/>
        <v>1.6666666666666666E-2</v>
      </c>
      <c r="T50" s="26">
        <f t="shared" si="35"/>
        <v>1.6317991631799162E-2</v>
      </c>
      <c r="U50" s="26">
        <f t="shared" si="36"/>
        <v>9.3220338983050852E-3</v>
      </c>
      <c r="V50" s="26">
        <f t="shared" si="37"/>
        <v>1.1255411255411256E-2</v>
      </c>
      <c r="W50" s="26">
        <f t="shared" si="38"/>
        <v>1.5811965811965811E-2</v>
      </c>
      <c r="X50" s="26">
        <f t="shared" si="39"/>
        <v>1.0917030567685589E-2</v>
      </c>
      <c r="Y50" s="26">
        <f t="shared" si="40"/>
        <v>1.5315315315315315E-2</v>
      </c>
      <c r="Z50" s="55">
        <f t="shared" si="41"/>
        <v>1.4018691588785047E-2</v>
      </c>
    </row>
    <row r="51" spans="1:26" ht="21.95" customHeight="1">
      <c r="A51" s="31" t="s">
        <v>19</v>
      </c>
      <c r="B51" s="42">
        <f t="shared" si="17"/>
        <v>1.3663716814159293E-2</v>
      </c>
      <c r="C51" s="26">
        <f t="shared" si="18"/>
        <v>1.3495614035087719E-2</v>
      </c>
      <c r="D51" s="26">
        <f t="shared" si="19"/>
        <v>1.3091304347826087E-2</v>
      </c>
      <c r="E51" s="26">
        <f t="shared" si="20"/>
        <v>1.2518987341772153E-2</v>
      </c>
      <c r="F51" s="26">
        <f t="shared" si="21"/>
        <v>1.2271966527196651E-2</v>
      </c>
      <c r="G51" s="26">
        <f t="shared" si="22"/>
        <v>1.202928870292887E-2</v>
      </c>
      <c r="H51" s="26">
        <f t="shared" si="23"/>
        <v>1.1360323886639677E-2</v>
      </c>
      <c r="I51" s="26">
        <f t="shared" si="24"/>
        <v>1.1450980392156862E-2</v>
      </c>
      <c r="J51" s="26">
        <f t="shared" si="25"/>
        <v>1.1597609561752988E-2</v>
      </c>
      <c r="K51" s="26">
        <f t="shared" si="26"/>
        <v>1.1872427983539094E-2</v>
      </c>
      <c r="L51" s="26">
        <f t="shared" si="27"/>
        <v>1.212809917355372E-2</v>
      </c>
      <c r="M51" s="26">
        <f t="shared" si="28"/>
        <v>1.1828665568369028E-2</v>
      </c>
      <c r="N51" s="26">
        <f t="shared" si="29"/>
        <v>1.1592775041050904E-2</v>
      </c>
      <c r="O51" s="26">
        <f t="shared" si="30"/>
        <v>1.1888429752066115E-2</v>
      </c>
      <c r="P51" s="26">
        <f t="shared" si="31"/>
        <v>1.1878151260504202E-2</v>
      </c>
      <c r="Q51" s="26">
        <f t="shared" si="32"/>
        <v>1.154320987654321E-2</v>
      </c>
      <c r="R51" s="26">
        <f t="shared" si="33"/>
        <v>1.1061475409836066E-2</v>
      </c>
      <c r="S51" s="26">
        <f t="shared" si="34"/>
        <v>1.0085365853658537E-2</v>
      </c>
      <c r="T51" s="26">
        <f t="shared" si="35"/>
        <v>1.0205020920502092E-2</v>
      </c>
      <c r="U51" s="26">
        <f t="shared" si="36"/>
        <v>1.0817796610169491E-2</v>
      </c>
      <c r="V51" s="26">
        <f t="shared" si="37"/>
        <v>1.0835497835497835E-2</v>
      </c>
      <c r="W51" s="26">
        <f t="shared" si="38"/>
        <v>1.1111111111111112E-2</v>
      </c>
      <c r="X51" s="26">
        <f t="shared" si="39"/>
        <v>1.0480349344978166E-2</v>
      </c>
      <c r="Y51" s="26">
        <f t="shared" si="40"/>
        <v>1.081081081081081E-2</v>
      </c>
      <c r="Z51" s="55">
        <f t="shared" si="41"/>
        <v>1.0280373831775701E-2</v>
      </c>
    </row>
    <row r="52" spans="1:26" ht="21.95" customHeight="1">
      <c r="A52" s="31" t="s">
        <v>21</v>
      </c>
      <c r="B52" s="42">
        <f t="shared" si="17"/>
        <v>1.0960176991150442E-2</v>
      </c>
      <c r="C52" s="26">
        <f t="shared" si="18"/>
        <v>1.0048245614035087E-2</v>
      </c>
      <c r="D52" s="26">
        <f t="shared" si="19"/>
        <v>1.0447826086956522E-2</v>
      </c>
      <c r="E52" s="26">
        <f t="shared" si="20"/>
        <v>1.0054852320675106E-2</v>
      </c>
      <c r="F52" s="26">
        <f t="shared" si="21"/>
        <v>1.00418410041841E-2</v>
      </c>
      <c r="G52" s="26">
        <f t="shared" si="22"/>
        <v>1.00418410041841E-2</v>
      </c>
      <c r="H52" s="26">
        <f t="shared" si="23"/>
        <v>9.9190283400809719E-3</v>
      </c>
      <c r="I52" s="26">
        <f t="shared" si="24"/>
        <v>9.6078431372549032E-3</v>
      </c>
      <c r="J52" s="26">
        <f t="shared" si="25"/>
        <v>9.5617529880478083E-3</v>
      </c>
      <c r="K52" s="26">
        <f t="shared" si="26"/>
        <v>9.876543209876543E-3</v>
      </c>
      <c r="L52" s="26">
        <f t="shared" si="27"/>
        <v>9.9173553719008253E-3</v>
      </c>
      <c r="M52" s="26">
        <f t="shared" si="28"/>
        <v>1.0469522240527182E-2</v>
      </c>
      <c r="N52" s="26">
        <f t="shared" si="29"/>
        <v>1.0886699507389163E-2</v>
      </c>
      <c r="O52" s="26">
        <f t="shared" si="30"/>
        <v>1.1582644628099173E-2</v>
      </c>
      <c r="P52" s="26">
        <f t="shared" si="31"/>
        <v>1.260924369747899E-2</v>
      </c>
      <c r="Q52" s="26">
        <f t="shared" si="32"/>
        <v>9.7736625514403298E-3</v>
      </c>
      <c r="R52" s="26">
        <f t="shared" si="33"/>
        <v>9.9303278688524597E-3</v>
      </c>
      <c r="S52" s="26">
        <f t="shared" si="34"/>
        <v>9.8170731707317074E-3</v>
      </c>
      <c r="T52" s="26">
        <f t="shared" si="35"/>
        <v>1.00418410041841E-2</v>
      </c>
      <c r="U52" s="26">
        <f t="shared" si="36"/>
        <v>9.7457627118644058E-3</v>
      </c>
      <c r="V52" s="26">
        <f t="shared" si="37"/>
        <v>9.9567099567099554E-3</v>
      </c>
      <c r="W52" s="26">
        <f t="shared" si="38"/>
        <v>1.0256410256410256E-2</v>
      </c>
      <c r="X52" s="26">
        <f t="shared" si="39"/>
        <v>1.0480349344978166E-2</v>
      </c>
      <c r="Y52" s="26">
        <f t="shared" si="40"/>
        <v>1.036036036036036E-2</v>
      </c>
      <c r="Z52" s="55">
        <f t="shared" si="41"/>
        <v>1.0280373831775701E-2</v>
      </c>
    </row>
    <row r="53" spans="1:26" ht="21.95" customHeight="1">
      <c r="A53" s="31" t="s">
        <v>22</v>
      </c>
      <c r="B53" s="42">
        <f t="shared" si="17"/>
        <v>2.9778761061946906E-3</v>
      </c>
      <c r="C53" s="26">
        <f t="shared" si="18"/>
        <v>3.9342105263157892E-3</v>
      </c>
      <c r="D53" s="26">
        <f t="shared" si="19"/>
        <v>4.7260869565217386E-3</v>
      </c>
      <c r="E53" s="26">
        <f t="shared" si="20"/>
        <v>4.9535864978902952E-3</v>
      </c>
      <c r="F53" s="26">
        <f t="shared" si="21"/>
        <v>3.4309623430962342E-3</v>
      </c>
      <c r="G53" s="26">
        <f t="shared" si="22"/>
        <v>4.6025104602510462E-3</v>
      </c>
      <c r="H53" s="26">
        <f t="shared" si="23"/>
        <v>5.263157894736842E-3</v>
      </c>
      <c r="I53" s="26">
        <f t="shared" si="24"/>
        <v>6.9411764705882353E-3</v>
      </c>
      <c r="J53" s="26">
        <f t="shared" si="25"/>
        <v>7.8645418326693233E-3</v>
      </c>
      <c r="K53" s="26">
        <f t="shared" si="26"/>
        <v>8.2551440329218101E-3</v>
      </c>
      <c r="L53" s="26">
        <f t="shared" si="27"/>
        <v>8.2644628099173556E-3</v>
      </c>
      <c r="M53" s="26">
        <f t="shared" si="28"/>
        <v>9.3080724876441496E-3</v>
      </c>
      <c r="N53" s="26">
        <f t="shared" si="29"/>
        <v>6.9211822660098518E-3</v>
      </c>
      <c r="O53" s="26">
        <f t="shared" si="30"/>
        <v>8.5413223140495872E-3</v>
      </c>
      <c r="P53" s="26">
        <f t="shared" si="31"/>
        <v>8.9285714285714281E-3</v>
      </c>
      <c r="Q53" s="26">
        <f t="shared" si="32"/>
        <v>9.2016460905349796E-3</v>
      </c>
      <c r="R53" s="26">
        <f t="shared" si="33"/>
        <v>9.1434426229508193E-3</v>
      </c>
      <c r="S53" s="26">
        <f t="shared" si="34"/>
        <v>8.5121951219512184E-3</v>
      </c>
      <c r="T53" s="26">
        <f t="shared" si="35"/>
        <v>8.368200836820083E-3</v>
      </c>
      <c r="U53" s="26">
        <f t="shared" si="36"/>
        <v>9.3220338983050852E-3</v>
      </c>
      <c r="V53" s="26">
        <f t="shared" si="37"/>
        <v>9.0909090909090905E-3</v>
      </c>
      <c r="W53" s="26">
        <f t="shared" si="38"/>
        <v>9.401709401709403E-3</v>
      </c>
      <c r="X53" s="26">
        <f t="shared" si="39"/>
        <v>9.6069868995633193E-3</v>
      </c>
      <c r="Y53" s="26">
        <f t="shared" si="40"/>
        <v>9.909909909909911E-3</v>
      </c>
      <c r="Z53" s="55">
        <f t="shared" si="41"/>
        <v>0</v>
      </c>
    </row>
    <row r="54" spans="1:26" ht="21.95" customHeight="1">
      <c r="A54" s="31" t="s">
        <v>23</v>
      </c>
      <c r="B54" s="42">
        <f t="shared" si="17"/>
        <v>5.2300884955752205E-3</v>
      </c>
      <c r="C54" s="26">
        <f t="shared" si="18"/>
        <v>5.7894736842105266E-3</v>
      </c>
      <c r="D54" s="26">
        <f t="shared" si="19"/>
        <v>6.404347826086957E-3</v>
      </c>
      <c r="E54" s="26">
        <f t="shared" si="20"/>
        <v>6.3375527426160335E-3</v>
      </c>
      <c r="F54" s="26">
        <f t="shared" si="21"/>
        <v>5.5397489539748953E-3</v>
      </c>
      <c r="G54" s="26">
        <f t="shared" si="22"/>
        <v>6.4225941422594137E-3</v>
      </c>
      <c r="H54" s="26">
        <f t="shared" si="23"/>
        <v>5.9190283400809719E-3</v>
      </c>
      <c r="I54" s="26">
        <f t="shared" si="24"/>
        <v>6.933333333333333E-3</v>
      </c>
      <c r="J54" s="26">
        <f t="shared" si="25"/>
        <v>8.0000000000000002E-3</v>
      </c>
      <c r="K54" s="26">
        <f t="shared" si="26"/>
        <v>8.8641975308641971E-3</v>
      </c>
      <c r="L54" s="26">
        <f t="shared" si="27"/>
        <v>9.1900826446280996E-3</v>
      </c>
      <c r="M54" s="26">
        <f t="shared" si="28"/>
        <v>9.4522240527182867E-3</v>
      </c>
      <c r="N54" s="26">
        <f t="shared" si="29"/>
        <v>9.490968801313629E-3</v>
      </c>
      <c r="O54" s="26">
        <f t="shared" si="30"/>
        <v>9.8140495867768598E-3</v>
      </c>
      <c r="P54" s="26">
        <f t="shared" si="31"/>
        <v>9.8487394957983195E-3</v>
      </c>
      <c r="Q54" s="26">
        <f t="shared" si="32"/>
        <v>9.588477366255144E-3</v>
      </c>
      <c r="R54" s="26">
        <f t="shared" si="33"/>
        <v>9.7131147540983603E-3</v>
      </c>
      <c r="S54" s="26">
        <f t="shared" si="34"/>
        <v>9.5447154471544702E-3</v>
      </c>
      <c r="T54" s="26">
        <f t="shared" si="35"/>
        <v>8.6317991631799165E-3</v>
      </c>
      <c r="U54" s="26">
        <f t="shared" si="36"/>
        <v>8.5805084745762712E-3</v>
      </c>
      <c r="V54" s="26">
        <f t="shared" si="37"/>
        <v>9.2207792207792197E-3</v>
      </c>
      <c r="W54" s="26">
        <f t="shared" si="38"/>
        <v>9.0555555555555563E-3</v>
      </c>
      <c r="X54" s="26">
        <f t="shared" si="39"/>
        <v>8.8296943231441043E-3</v>
      </c>
      <c r="Y54" s="26">
        <f t="shared" si="40"/>
        <v>8.8963963963963975E-3</v>
      </c>
      <c r="Z54" s="55">
        <f t="shared" si="41"/>
        <v>0</v>
      </c>
    </row>
    <row r="55" spans="1:26" ht="21.95" customHeight="1">
      <c r="A55" s="31" t="s">
        <v>20</v>
      </c>
      <c r="B55" s="42">
        <f t="shared" si="17"/>
        <v>1.1000000000000001E-2</v>
      </c>
      <c r="C55" s="26">
        <f t="shared" si="18"/>
        <v>1.0526315789473684E-2</v>
      </c>
      <c r="D55" s="26">
        <f t="shared" si="19"/>
        <v>1.1843478260869567E-2</v>
      </c>
      <c r="E55" s="26">
        <f t="shared" si="20"/>
        <v>1.1029535864978903E-2</v>
      </c>
      <c r="F55" s="26">
        <f t="shared" si="21"/>
        <v>1.1468619246861924E-2</v>
      </c>
      <c r="G55" s="26">
        <f t="shared" si="22"/>
        <v>1.1677824267782426E-2</v>
      </c>
      <c r="H55" s="26">
        <f t="shared" si="23"/>
        <v>1.1753036437246964E-2</v>
      </c>
      <c r="I55" s="26">
        <f t="shared" si="24"/>
        <v>1.1372549019607842E-2</v>
      </c>
      <c r="J55" s="26">
        <f t="shared" si="25"/>
        <v>1.1912350597609563E-2</v>
      </c>
      <c r="K55" s="26">
        <f t="shared" si="26"/>
        <v>1.1728395061728396E-2</v>
      </c>
      <c r="L55" s="26">
        <f t="shared" si="27"/>
        <v>1.1404958677685949E-2</v>
      </c>
      <c r="M55" s="26">
        <f t="shared" si="28"/>
        <v>1.2014003294892914E-2</v>
      </c>
      <c r="N55" s="26">
        <f t="shared" si="29"/>
        <v>1.1789819376026273E-2</v>
      </c>
      <c r="O55" s="26">
        <f t="shared" si="30"/>
        <v>1.1925619834710745E-2</v>
      </c>
      <c r="P55" s="26">
        <f t="shared" si="31"/>
        <v>1.1201680672268908E-2</v>
      </c>
      <c r="Q55" s="26">
        <f t="shared" si="32"/>
        <v>1.2205761316872428E-2</v>
      </c>
      <c r="R55" s="26">
        <f t="shared" si="33"/>
        <v>1.1483606557377049E-2</v>
      </c>
      <c r="S55" s="26">
        <f t="shared" si="34"/>
        <v>1.1455284552845529E-2</v>
      </c>
      <c r="T55" s="26">
        <f t="shared" si="35"/>
        <v>1.1443514644351465E-2</v>
      </c>
      <c r="U55" s="26">
        <f t="shared" si="36"/>
        <v>1.1266949152542373E-2</v>
      </c>
      <c r="V55" s="26">
        <f t="shared" si="37"/>
        <v>1.1493506493506493E-2</v>
      </c>
      <c r="W55" s="26">
        <f t="shared" si="38"/>
        <v>1.017948717948718E-2</v>
      </c>
      <c r="X55" s="26">
        <f t="shared" si="39"/>
        <v>9.0218340611353705E-3</v>
      </c>
      <c r="Y55" s="26">
        <f t="shared" si="40"/>
        <v>8.2477477477477471E-3</v>
      </c>
      <c r="Z55" s="55">
        <f t="shared" si="41"/>
        <v>0</v>
      </c>
    </row>
    <row r="56" spans="1:26" ht="21.95" customHeight="1" thickBot="1">
      <c r="A56" s="21" t="s">
        <v>12</v>
      </c>
      <c r="B56" s="54">
        <f t="shared" si="17"/>
        <v>0.12769469026548702</v>
      </c>
      <c r="C56" s="51">
        <f t="shared" si="18"/>
        <v>0.13060526315789484</v>
      </c>
      <c r="D56" s="51">
        <f t="shared" si="19"/>
        <v>0.12815652173913067</v>
      </c>
      <c r="E56" s="51">
        <f t="shared" si="20"/>
        <v>0.12719831223628686</v>
      </c>
      <c r="F56" s="51">
        <f t="shared" si="21"/>
        <v>0.13516317991631788</v>
      </c>
      <c r="G56" s="51">
        <f t="shared" si="22"/>
        <v>0.1418786610878662</v>
      </c>
      <c r="H56" s="51">
        <f t="shared" si="23"/>
        <v>0.14423886639676106</v>
      </c>
      <c r="I56" s="51">
        <f t="shared" si="24"/>
        <v>0.15365098039215702</v>
      </c>
      <c r="J56" s="51">
        <f t="shared" si="25"/>
        <v>0.15605976095617538</v>
      </c>
      <c r="K56" s="51">
        <f t="shared" si="26"/>
        <v>0.16100411522633742</v>
      </c>
      <c r="L56" s="51">
        <f t="shared" si="27"/>
        <v>0.15357024793388424</v>
      </c>
      <c r="M56" s="51">
        <f t="shared" si="28"/>
        <v>0.1524794069192752</v>
      </c>
      <c r="N56" s="51">
        <f t="shared" si="29"/>
        <v>0.15262315270935939</v>
      </c>
      <c r="O56" s="51">
        <f t="shared" si="30"/>
        <v>0.1503429752066115</v>
      </c>
      <c r="P56" s="51">
        <f t="shared" si="31"/>
        <v>0.15373109243697489</v>
      </c>
      <c r="Q56" s="51">
        <f t="shared" si="32"/>
        <v>0.14740740740740726</v>
      </c>
      <c r="R56" s="51">
        <f t="shared" si="33"/>
        <v>0.14516803278688509</v>
      </c>
      <c r="S56" s="51">
        <f t="shared" si="34"/>
        <v>0.14640243902439018</v>
      </c>
      <c r="T56" s="51">
        <f t="shared" si="35"/>
        <v>0.14054393305439319</v>
      </c>
      <c r="U56" s="51">
        <f t="shared" si="36"/>
        <v>0.14631779661016953</v>
      </c>
      <c r="V56" s="51">
        <f t="shared" si="37"/>
        <v>0.14225974025974011</v>
      </c>
      <c r="W56" s="51">
        <f t="shared" si="38"/>
        <v>0.14295299145299153</v>
      </c>
      <c r="X56" s="51">
        <f t="shared" si="39"/>
        <v>0.14770305676855924</v>
      </c>
      <c r="Y56" s="51">
        <f t="shared" si="40"/>
        <v>0.14276576576576572</v>
      </c>
      <c r="Z56" s="25">
        <f t="shared" si="41"/>
        <v>0.17429906542056092</v>
      </c>
    </row>
    <row r="57" spans="1:26" ht="21.95" customHeight="1" thickBot="1">
      <c r="A57" s="18" t="s">
        <v>13</v>
      </c>
      <c r="B57" s="43">
        <f>SUM(B34:B56)</f>
        <v>1.0000000000000004</v>
      </c>
      <c r="C57" s="37">
        <f t="shared" ref="C57:Z57" si="42">SUM(C34:C56)</f>
        <v>1.0000000000000002</v>
      </c>
      <c r="D57" s="37">
        <f t="shared" si="42"/>
        <v>1.0000000000000002</v>
      </c>
      <c r="E57" s="37">
        <f t="shared" si="42"/>
        <v>1.0000000000000004</v>
      </c>
      <c r="F57" s="37">
        <f t="shared" si="42"/>
        <v>1</v>
      </c>
      <c r="G57" s="37">
        <f t="shared" si="42"/>
        <v>1</v>
      </c>
      <c r="H57" s="37">
        <f t="shared" si="42"/>
        <v>0.99999999999999989</v>
      </c>
      <c r="I57" s="37">
        <f t="shared" si="42"/>
        <v>1</v>
      </c>
      <c r="J57" s="37">
        <f t="shared" si="42"/>
        <v>1.0000000000000002</v>
      </c>
      <c r="K57" s="37">
        <f t="shared" si="42"/>
        <v>1</v>
      </c>
      <c r="L57" s="37">
        <f t="shared" si="42"/>
        <v>1</v>
      </c>
      <c r="M57" s="37">
        <f t="shared" si="42"/>
        <v>1</v>
      </c>
      <c r="N57" s="37">
        <f t="shared" si="42"/>
        <v>1.0000000000000002</v>
      </c>
      <c r="O57" s="37">
        <f t="shared" si="42"/>
        <v>1</v>
      </c>
      <c r="P57" s="37">
        <f t="shared" si="42"/>
        <v>1</v>
      </c>
      <c r="Q57" s="37">
        <f t="shared" si="42"/>
        <v>1</v>
      </c>
      <c r="R57" s="37">
        <f t="shared" si="42"/>
        <v>0.99999999999999989</v>
      </c>
      <c r="S57" s="38">
        <f t="shared" si="42"/>
        <v>0.99999999999999989</v>
      </c>
      <c r="T57" s="38">
        <f t="shared" si="42"/>
        <v>0.99999999999999978</v>
      </c>
      <c r="U57" s="38">
        <f t="shared" si="42"/>
        <v>1</v>
      </c>
      <c r="V57" s="38">
        <f t="shared" si="42"/>
        <v>0.99999999999999989</v>
      </c>
      <c r="W57" s="38">
        <f t="shared" si="42"/>
        <v>1</v>
      </c>
      <c r="X57" s="38">
        <f t="shared" si="42"/>
        <v>1.0000000000000002</v>
      </c>
      <c r="Y57" s="39">
        <f t="shared" si="42"/>
        <v>0.99999999999999978</v>
      </c>
      <c r="Z57" s="39">
        <f t="shared" si="42"/>
        <v>1</v>
      </c>
    </row>
    <row r="58" spans="1:26" ht="18" customHeight="1">
      <c r="A58" s="4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8" customHeight="1">
      <c r="A59" s="59" t="s">
        <v>31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8" customHeight="1">
      <c r="A60" s="47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>
      <c r="A61" s="2" t="s">
        <v>25</v>
      </c>
      <c r="L61" s="2"/>
    </row>
    <row r="62" spans="1:26">
      <c r="A62" s="2" t="s">
        <v>24</v>
      </c>
      <c r="L62" s="2"/>
    </row>
    <row r="63" spans="1:26">
      <c r="L63" s="2"/>
    </row>
    <row r="64" spans="1:26" ht="17.25">
      <c r="A64" s="2" t="s">
        <v>27</v>
      </c>
      <c r="L64" s="2"/>
    </row>
    <row r="65" spans="12:12">
      <c r="L65" s="2"/>
    </row>
    <row r="66" spans="12:12">
      <c r="L66" s="2"/>
    </row>
    <row r="67" spans="12:12">
      <c r="L67" s="2"/>
    </row>
    <row r="68" spans="12:12">
      <c r="L68" s="2"/>
    </row>
    <row r="69" spans="12:12">
      <c r="L69" s="2"/>
    </row>
    <row r="70" spans="12:12">
      <c r="L70" s="2"/>
    </row>
    <row r="71" spans="12:12">
      <c r="L71" s="2"/>
    </row>
  </sheetData>
  <sortState xmlns:xlrd2="http://schemas.microsoft.com/office/spreadsheetml/2017/richdata2" ref="A7:Z28">
    <sortCondition descending="1" ref="Z7:Z28"/>
  </sortState>
  <mergeCells count="1">
    <mergeCell ref="C2:K2"/>
  </mergeCells>
  <phoneticPr fontId="1" type="noConversion"/>
  <pageMargins left="0.15748031496062992" right="0.15748031496062992" top="0.78740157480314965" bottom="0.98425196850393704" header="0" footer="0"/>
  <pageSetup paperSize="9" scale="64" orientation="portrait" r:id="rId1"/>
  <headerFooter alignWithMargins="0">
    <oddHeader xml:space="preserve">&amp;R
</oddHeader>
    <oddFooter xml:space="preserve">&amp;R
</oddFooter>
  </headerFooter>
  <ignoredErrors>
    <ignoredError sqref="G29:L29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7E1B3A03-D13E-41C5-9295-D79B896D8A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AD7:AD30</xm:sqref>
        </x14:conditionalFormatting>
        <x14:conditionalFormatting xmlns:xm="http://schemas.microsoft.com/office/excel/2006/main">
          <x14:cfRule type="iconSet" priority="1" id="{CDBF57C3-228B-4083-8EC7-91006F5552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AB7:AB30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Instituto da Vinha e Vinho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JPereira</dc:creator>
  <cp:lastModifiedBy>Maria João Lima</cp:lastModifiedBy>
  <cp:lastPrinted>2014-07-17T15:40:27Z</cp:lastPrinted>
  <dcterms:created xsi:type="dcterms:W3CDTF">2008-07-10T11:12:21Z</dcterms:created>
  <dcterms:modified xsi:type="dcterms:W3CDTF">2025-08-19T16:38:59Z</dcterms:modified>
</cp:coreProperties>
</file>